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4355" windowHeight="7200" tabRatio="718" activeTab="3"/>
  </bookViews>
  <sheets>
    <sheet name="NL" sheetId="1" r:id="rId1"/>
    <sheet name="Atlanta" sheetId="2" r:id="rId2"/>
    <sheet name="Florida" sheetId="3" r:id="rId3"/>
    <sheet name="CHI Cubs" sheetId="4" r:id="rId4"/>
    <sheet name="Houston" sheetId="6" r:id="rId5"/>
    <sheet name="Arizona" sheetId="7" r:id="rId6"/>
    <sheet name="Colorado" sheetId="8" r:id="rId7"/>
    <sheet name="LA" sheetId="9" r:id="rId8"/>
    <sheet name="San Francisco" sheetId="10" r:id="rId9"/>
  </sheets>
  <calcPr calcId="125725"/>
</workbook>
</file>

<file path=xl/calcChain.xml><?xml version="1.0" encoding="utf-8"?>
<calcChain xmlns="http://schemas.openxmlformats.org/spreadsheetml/2006/main">
  <c r="H2" i="4"/>
  <c r="H2" i="10"/>
  <c r="H2" i="9"/>
  <c r="H2" i="8"/>
  <c r="H2" i="7"/>
  <c r="H2" i="6"/>
  <c r="H2" i="3"/>
  <c r="H2" i="2"/>
  <c r="C28" i="10"/>
  <c r="D28"/>
  <c r="B23"/>
  <c r="C26"/>
  <c r="B26"/>
  <c r="D26" s="1"/>
  <c r="C25"/>
  <c r="B25"/>
  <c r="D25" s="1"/>
  <c r="C24"/>
  <c r="B24"/>
  <c r="D24" s="1"/>
  <c r="C23"/>
  <c r="D23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B16"/>
  <c r="B27" s="1"/>
  <c r="C26" i="9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28" s="1"/>
  <c r="B16"/>
  <c r="B27" s="1"/>
  <c r="C26" i="8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D17" s="1"/>
  <c r="C16"/>
  <c r="C28" s="1"/>
  <c r="B16"/>
  <c r="B27" s="1"/>
  <c r="C26" i="7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C27" s="1"/>
  <c r="B17"/>
  <c r="D17" s="1"/>
  <c r="C16"/>
  <c r="C28" s="1"/>
  <c r="B16"/>
  <c r="B27" s="1"/>
  <c r="C26" i="6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B27" s="1"/>
  <c r="C16"/>
  <c r="C28" s="1"/>
  <c r="B16"/>
  <c r="B28" s="1"/>
  <c r="C26" i="4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B17"/>
  <c r="B27" s="1"/>
  <c r="C16"/>
  <c r="C28" s="1"/>
  <c r="B16"/>
  <c r="B28" s="1"/>
  <c r="C26" i="3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B18"/>
  <c r="D18" s="1"/>
  <c r="C17"/>
  <c r="C27" s="1"/>
  <c r="B17"/>
  <c r="D17" s="1"/>
  <c r="C16"/>
  <c r="C28" s="1"/>
  <c r="B16"/>
  <c r="B27" s="1"/>
  <c r="D27" s="1"/>
  <c r="B19" i="2"/>
  <c r="C26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D19"/>
  <c r="C18"/>
  <c r="B18"/>
  <c r="D18" s="1"/>
  <c r="C17"/>
  <c r="B17"/>
  <c r="D17" s="1"/>
  <c r="C16"/>
  <c r="C28" s="1"/>
  <c r="B16"/>
  <c r="B27" s="1"/>
  <c r="E13" i="10"/>
  <c r="D13"/>
  <c r="C13"/>
  <c r="B13"/>
  <c r="E13" i="9"/>
  <c r="D13"/>
  <c r="C13"/>
  <c r="B13"/>
  <c r="E13" i="8"/>
  <c r="D13"/>
  <c r="C13"/>
  <c r="B13"/>
  <c r="E13" i="7"/>
  <c r="D13"/>
  <c r="C13"/>
  <c r="B13"/>
  <c r="E13" i="6"/>
  <c r="D13"/>
  <c r="C13"/>
  <c r="B13"/>
  <c r="E13" i="4"/>
  <c r="D13"/>
  <c r="C13"/>
  <c r="B13"/>
  <c r="E13" i="3"/>
  <c r="D13"/>
  <c r="C13"/>
  <c r="B13"/>
  <c r="E13" i="2"/>
  <c r="D13"/>
  <c r="C13"/>
  <c r="B13"/>
  <c r="D16" i="10" l="1"/>
  <c r="C27"/>
  <c r="D27" s="1"/>
  <c r="B28"/>
  <c r="D16" i="9"/>
  <c r="D28" s="1"/>
  <c r="C27"/>
  <c r="D27" s="1"/>
  <c r="B28"/>
  <c r="D16" i="8"/>
  <c r="D28" s="1"/>
  <c r="C27"/>
  <c r="D27" s="1"/>
  <c r="B28"/>
  <c r="D27" i="7"/>
  <c r="D16"/>
  <c r="D28" s="1"/>
  <c r="B28"/>
  <c r="D16" i="6"/>
  <c r="C27"/>
  <c r="D27" s="1"/>
  <c r="D17"/>
  <c r="D16" i="4"/>
  <c r="C27"/>
  <c r="D27" s="1"/>
  <c r="D17"/>
  <c r="D16" i="3"/>
  <c r="D28" s="1"/>
  <c r="B28"/>
  <c r="D16" i="2"/>
  <c r="D28" s="1"/>
  <c r="C27"/>
  <c r="D27" s="1"/>
  <c r="B28"/>
  <c r="D28" i="6" l="1"/>
  <c r="D28" i="4"/>
</calcChain>
</file>

<file path=xl/sharedStrings.xml><?xml version="1.0" encoding="utf-8"?>
<sst xmlns="http://schemas.openxmlformats.org/spreadsheetml/2006/main" count="146" uniqueCount="53">
  <si>
    <t>Team</t>
  </si>
  <si>
    <t>Stadium</t>
  </si>
  <si>
    <t>Atlanta</t>
  </si>
  <si>
    <t>Florida</t>
  </si>
  <si>
    <t>NY Mets</t>
  </si>
  <si>
    <t>Philadelphia</t>
  </si>
  <si>
    <t>Washington</t>
  </si>
  <si>
    <t>Chicago Cubs</t>
  </si>
  <si>
    <t>Cincinnati</t>
  </si>
  <si>
    <t>Houston</t>
  </si>
  <si>
    <t>Milwaukee</t>
  </si>
  <si>
    <t>Pittsburgh</t>
  </si>
  <si>
    <t>St. Louis</t>
  </si>
  <si>
    <t>Arizona</t>
  </si>
  <si>
    <t>Colorado</t>
  </si>
  <si>
    <t>LA Dodgers</t>
  </si>
  <si>
    <t>San Diego</t>
  </si>
  <si>
    <t>San Francsico</t>
  </si>
  <si>
    <t>Year</t>
  </si>
  <si>
    <t>Total Home Games</t>
  </si>
  <si>
    <t>Home Wins</t>
  </si>
  <si>
    <t>Total Away Games</t>
  </si>
  <si>
    <t>Away Wins</t>
  </si>
  <si>
    <t>Total</t>
  </si>
  <si>
    <t>Turner Field</t>
  </si>
  <si>
    <t>Sun Life Stadium</t>
  </si>
  <si>
    <t>Citi Field</t>
  </si>
  <si>
    <t>NOT INCLUDED IN ANALYSIS (only two seasons)</t>
  </si>
  <si>
    <t>Citizens Bank Park</t>
  </si>
  <si>
    <t>NOT INCLUDED IN ANALYSIS (only seven seasons)</t>
  </si>
  <si>
    <t>Nationals Park</t>
  </si>
  <si>
    <t>NOT INCLUDED IN ANALYSIS (only three seasons)</t>
  </si>
  <si>
    <t>Wrigley Field</t>
  </si>
  <si>
    <t>Great American Ball Park</t>
  </si>
  <si>
    <t>NOT INCLUDED IN ANALYSIS (only eight seasons)</t>
  </si>
  <si>
    <t>Minute Maid Park</t>
  </si>
  <si>
    <t>Miller Park</t>
  </si>
  <si>
    <t>NOT INCLUDED IN ANALYSIS (only nine seasons)</t>
  </si>
  <si>
    <t>PNC Park</t>
  </si>
  <si>
    <t>NOT INCLUDED IN ANALYSIS (only 10 seasons)</t>
  </si>
  <si>
    <t>Busch Stadium</t>
  </si>
  <si>
    <t>NOT INCLUDED IN ANALYSIS (only five seasons)</t>
  </si>
  <si>
    <t>Chase Field</t>
  </si>
  <si>
    <t>Coors Field</t>
  </si>
  <si>
    <t>Dodger Stadium</t>
  </si>
  <si>
    <t>PETCO Park</t>
  </si>
  <si>
    <t>AT&amp;T Park</t>
  </si>
  <si>
    <t>Home Win Percentage</t>
  </si>
  <si>
    <t>Away Win Percentage</t>
  </si>
  <si>
    <t>Difference (home-away)</t>
  </si>
  <si>
    <t>Average</t>
  </si>
  <si>
    <t>Standard Deviation</t>
  </si>
  <si>
    <t>t: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</si>
</sst>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25" sqref="A25"/>
    </sheetView>
  </sheetViews>
  <sheetFormatPr defaultRowHeight="15"/>
  <cols>
    <col min="1" max="1" width="17.5703125" bestFit="1" customWidth="1"/>
    <col min="2" max="2" width="22.7109375" bestFit="1" customWidth="1"/>
    <col min="3" max="3" width="11.140625" bestFit="1" customWidth="1"/>
    <col min="4" max="4" width="21" bestFit="1" customWidth="1"/>
    <col min="5" max="5" width="10.7109375" bestFit="1" customWidth="1"/>
    <col min="6" max="6" width="20.5703125" bestFit="1" customWidth="1"/>
  </cols>
  <sheetData>
    <row r="1" spans="1:3">
      <c r="A1" t="s">
        <v>0</v>
      </c>
      <c r="B1" t="s">
        <v>1</v>
      </c>
    </row>
    <row r="2" spans="1:3">
      <c r="A2" t="s">
        <v>2</v>
      </c>
      <c r="B2" t="s">
        <v>24</v>
      </c>
    </row>
    <row r="3" spans="1:3">
      <c r="A3" t="s">
        <v>3</v>
      </c>
      <c r="B3" t="s">
        <v>25</v>
      </c>
    </row>
    <row r="4" spans="1:3">
      <c r="A4" t="s">
        <v>4</v>
      </c>
      <c r="B4" t="s">
        <v>26</v>
      </c>
      <c r="C4" t="s">
        <v>27</v>
      </c>
    </row>
    <row r="5" spans="1:3">
      <c r="A5" t="s">
        <v>5</v>
      </c>
      <c r="B5" t="s">
        <v>28</v>
      </c>
      <c r="C5" t="s">
        <v>29</v>
      </c>
    </row>
    <row r="6" spans="1:3">
      <c r="A6" t="s">
        <v>6</v>
      </c>
      <c r="B6" t="s">
        <v>30</v>
      </c>
      <c r="C6" t="s">
        <v>31</v>
      </c>
    </row>
    <row r="7" spans="1:3">
      <c r="A7" t="s">
        <v>7</v>
      </c>
      <c r="B7" t="s">
        <v>32</v>
      </c>
    </row>
    <row r="8" spans="1:3">
      <c r="A8" t="s">
        <v>8</v>
      </c>
      <c r="B8" t="s">
        <v>33</v>
      </c>
      <c r="C8" t="s">
        <v>34</v>
      </c>
    </row>
    <row r="9" spans="1:3">
      <c r="A9" t="s">
        <v>9</v>
      </c>
      <c r="B9" t="s">
        <v>35</v>
      </c>
    </row>
    <row r="10" spans="1:3">
      <c r="A10" t="s">
        <v>10</v>
      </c>
      <c r="B10" t="s">
        <v>36</v>
      </c>
      <c r="C10" t="s">
        <v>37</v>
      </c>
    </row>
    <row r="11" spans="1:3">
      <c r="A11" t="s">
        <v>11</v>
      </c>
      <c r="B11" t="s">
        <v>38</v>
      </c>
      <c r="C11" t="s">
        <v>39</v>
      </c>
    </row>
    <row r="12" spans="1:3">
      <c r="A12" t="s">
        <v>12</v>
      </c>
      <c r="B12" t="s">
        <v>40</v>
      </c>
      <c r="C12" t="s">
        <v>41</v>
      </c>
    </row>
    <row r="13" spans="1:3">
      <c r="A13" t="s">
        <v>13</v>
      </c>
      <c r="B13" t="s">
        <v>42</v>
      </c>
    </row>
    <row r="14" spans="1:3">
      <c r="A14" t="s">
        <v>14</v>
      </c>
      <c r="B14" t="s">
        <v>43</v>
      </c>
    </row>
    <row r="15" spans="1:3">
      <c r="A15" t="s">
        <v>15</v>
      </c>
      <c r="B15" t="s">
        <v>44</v>
      </c>
    </row>
    <row r="16" spans="1:3">
      <c r="A16" t="s">
        <v>16</v>
      </c>
      <c r="B16" t="s">
        <v>45</v>
      </c>
      <c r="C16" t="s">
        <v>29</v>
      </c>
    </row>
    <row r="17" spans="1:2">
      <c r="A17" t="s">
        <v>17</v>
      </c>
      <c r="B17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3" sqref="K13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51</v>
      </c>
      <c r="D2">
        <v>81</v>
      </c>
      <c r="E2">
        <v>44</v>
      </c>
      <c r="G2" s="4" t="s">
        <v>52</v>
      </c>
      <c r="H2" s="5">
        <f>(D27-0)/(D28/(SQRT(11)))</f>
        <v>2.8245820272031721</v>
      </c>
    </row>
    <row r="3" spans="1:8" ht="15.75">
      <c r="A3" s="1">
        <v>2001</v>
      </c>
      <c r="B3">
        <v>81</v>
      </c>
      <c r="C3">
        <v>40</v>
      </c>
      <c r="D3">
        <v>82</v>
      </c>
      <c r="E3">
        <v>48</v>
      </c>
    </row>
    <row r="4" spans="1:8" ht="15.75">
      <c r="A4" s="1">
        <v>2002</v>
      </c>
      <c r="B4">
        <v>81</v>
      </c>
      <c r="C4">
        <v>52</v>
      </c>
      <c r="D4">
        <v>81</v>
      </c>
      <c r="E4">
        <v>49</v>
      </c>
    </row>
    <row r="5" spans="1:8" ht="15.75">
      <c r="A5" s="1">
        <v>2003</v>
      </c>
      <c r="B5">
        <v>81</v>
      </c>
      <c r="C5">
        <v>55</v>
      </c>
      <c r="D5">
        <v>81</v>
      </c>
      <c r="E5">
        <v>46</v>
      </c>
    </row>
    <row r="6" spans="1:8" ht="15.75">
      <c r="A6" s="1">
        <v>2004</v>
      </c>
      <c r="B6">
        <v>81</v>
      </c>
      <c r="C6">
        <v>49</v>
      </c>
      <c r="D6">
        <v>82</v>
      </c>
      <c r="E6">
        <v>47</v>
      </c>
    </row>
    <row r="7" spans="1:8" ht="15.75">
      <c r="A7" s="1">
        <v>2005</v>
      </c>
      <c r="B7">
        <v>81</v>
      </c>
      <c r="C7">
        <v>53</v>
      </c>
      <c r="D7">
        <v>81</v>
      </c>
      <c r="E7">
        <v>37</v>
      </c>
    </row>
    <row r="8" spans="1:8" ht="15.75">
      <c r="A8" s="1">
        <v>2006</v>
      </c>
      <c r="B8">
        <v>81</v>
      </c>
      <c r="C8">
        <v>40</v>
      </c>
      <c r="D8">
        <v>81</v>
      </c>
      <c r="E8">
        <v>39</v>
      </c>
    </row>
    <row r="9" spans="1:8" ht="15.75">
      <c r="A9" s="1">
        <v>2007</v>
      </c>
      <c r="B9">
        <v>81</v>
      </c>
      <c r="C9">
        <v>44</v>
      </c>
      <c r="D9">
        <v>81</v>
      </c>
      <c r="E9">
        <v>40</v>
      </c>
    </row>
    <row r="10" spans="1:8" ht="15.75">
      <c r="A10" s="1">
        <v>2008</v>
      </c>
      <c r="B10">
        <v>81</v>
      </c>
      <c r="C10">
        <v>43</v>
      </c>
      <c r="D10">
        <v>81</v>
      </c>
      <c r="E10">
        <v>29</v>
      </c>
    </row>
    <row r="11" spans="1:8" ht="15.75">
      <c r="A11" s="1">
        <v>2009</v>
      </c>
      <c r="B11">
        <v>81</v>
      </c>
      <c r="C11">
        <v>50</v>
      </c>
      <c r="D11">
        <v>81</v>
      </c>
      <c r="E11">
        <v>46</v>
      </c>
    </row>
    <row r="12" spans="1:8" ht="15.75">
      <c r="A12" s="1">
        <v>2010</v>
      </c>
      <c r="B12">
        <v>81</v>
      </c>
      <c r="C12">
        <v>56</v>
      </c>
      <c r="D12">
        <v>81</v>
      </c>
      <c r="E12">
        <v>35</v>
      </c>
    </row>
    <row r="13" spans="1:8" ht="15.75">
      <c r="A13" s="1" t="s">
        <v>23</v>
      </c>
      <c r="B13">
        <f>SUM(B2:B12)</f>
        <v>891</v>
      </c>
      <c r="C13">
        <f>SUM(C2:C12)</f>
        <v>533</v>
      </c>
      <c r="D13">
        <f>SUM(D2:D12)</f>
        <v>893</v>
      </c>
      <c r="E13">
        <f>SUM(E2:E12)</f>
        <v>460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0.62962962962962965</v>
      </c>
      <c r="C16">
        <f>E2/D2</f>
        <v>0.54320987654320985</v>
      </c>
      <c r="D16">
        <f>B16-C16</f>
        <v>8.6419753086419804E-2</v>
      </c>
    </row>
    <row r="17" spans="1:4" ht="15.75">
      <c r="A17" s="1">
        <v>2001</v>
      </c>
      <c r="B17">
        <f t="shared" ref="B17:B26" si="0">C3/B3</f>
        <v>0.49382716049382713</v>
      </c>
      <c r="C17">
        <f t="shared" ref="C17:C26" si="1">E3/D3</f>
        <v>0.58536585365853655</v>
      </c>
      <c r="D17">
        <f t="shared" ref="D17:D27" si="2">B17-C17</f>
        <v>-9.1538693164709417E-2</v>
      </c>
    </row>
    <row r="18" spans="1:4" ht="15.75">
      <c r="A18" s="1">
        <v>2002</v>
      </c>
      <c r="B18">
        <f t="shared" si="0"/>
        <v>0.64197530864197527</v>
      </c>
      <c r="C18">
        <f>E4/D4</f>
        <v>0.60493827160493829</v>
      </c>
      <c r="D18">
        <f t="shared" si="2"/>
        <v>3.7037037037036979E-2</v>
      </c>
    </row>
    <row r="19" spans="1:4" ht="15.75">
      <c r="A19" s="1">
        <v>2003</v>
      </c>
      <c r="B19">
        <f>C5/B5</f>
        <v>0.67901234567901236</v>
      </c>
      <c r="C19">
        <f t="shared" si="1"/>
        <v>0.5679012345679012</v>
      </c>
      <c r="D19">
        <f t="shared" si="2"/>
        <v>0.11111111111111116</v>
      </c>
    </row>
    <row r="20" spans="1:4" ht="15.75">
      <c r="A20" s="1">
        <v>2004</v>
      </c>
      <c r="B20">
        <f t="shared" si="0"/>
        <v>0.60493827160493829</v>
      </c>
      <c r="C20">
        <f t="shared" si="1"/>
        <v>0.57317073170731703</v>
      </c>
      <c r="D20">
        <f t="shared" si="2"/>
        <v>3.1767539897621266E-2</v>
      </c>
    </row>
    <row r="21" spans="1:4" ht="15.75">
      <c r="A21" s="1">
        <v>2005</v>
      </c>
      <c r="B21">
        <f t="shared" si="0"/>
        <v>0.65432098765432101</v>
      </c>
      <c r="C21">
        <f t="shared" si="1"/>
        <v>0.4567901234567901</v>
      </c>
      <c r="D21">
        <f t="shared" si="2"/>
        <v>0.19753086419753091</v>
      </c>
    </row>
    <row r="22" spans="1:4" ht="15.75">
      <c r="A22" s="1">
        <v>2006</v>
      </c>
      <c r="B22">
        <f t="shared" si="0"/>
        <v>0.49382716049382713</v>
      </c>
      <c r="C22">
        <f t="shared" si="1"/>
        <v>0.48148148148148145</v>
      </c>
      <c r="D22">
        <f t="shared" si="2"/>
        <v>1.2345679012345678E-2</v>
      </c>
    </row>
    <row r="23" spans="1:4" ht="15.75">
      <c r="A23" s="1">
        <v>2007</v>
      </c>
      <c r="B23">
        <f t="shared" si="0"/>
        <v>0.54320987654320985</v>
      </c>
      <c r="C23">
        <f t="shared" si="1"/>
        <v>0.49382716049382713</v>
      </c>
      <c r="D23">
        <f t="shared" si="2"/>
        <v>4.9382716049382713E-2</v>
      </c>
    </row>
    <row r="24" spans="1:4" ht="15.75">
      <c r="A24" s="1">
        <v>2008</v>
      </c>
      <c r="B24">
        <f t="shared" si="0"/>
        <v>0.53086419753086422</v>
      </c>
      <c r="C24">
        <f t="shared" si="1"/>
        <v>0.35802469135802467</v>
      </c>
      <c r="D24">
        <f t="shared" si="2"/>
        <v>0.17283950617283955</v>
      </c>
    </row>
    <row r="25" spans="1:4" ht="15.75">
      <c r="A25" s="1">
        <v>2009</v>
      </c>
      <c r="B25">
        <f t="shared" si="0"/>
        <v>0.61728395061728392</v>
      </c>
      <c r="C25">
        <f t="shared" si="1"/>
        <v>0.5679012345679012</v>
      </c>
      <c r="D25">
        <f t="shared" si="2"/>
        <v>4.9382716049382713E-2</v>
      </c>
    </row>
    <row r="26" spans="1:4" ht="15.75">
      <c r="A26" s="1">
        <v>2010</v>
      </c>
      <c r="B26">
        <f t="shared" si="0"/>
        <v>0.69135802469135799</v>
      </c>
      <c r="C26">
        <f t="shared" si="1"/>
        <v>0.43209876543209874</v>
      </c>
      <c r="D26">
        <f t="shared" si="2"/>
        <v>0.25925925925925924</v>
      </c>
    </row>
    <row r="27" spans="1:4" ht="15.75">
      <c r="A27" s="2" t="s">
        <v>50</v>
      </c>
      <c r="B27" s="3">
        <f>AVERAGE(B16:B26)</f>
        <v>0.59820426487093148</v>
      </c>
      <c r="C27" s="3">
        <f>AVERAGE(C16:C26)</f>
        <v>0.51497358407927507</v>
      </c>
      <c r="D27" s="3">
        <f t="shared" si="2"/>
        <v>8.3230680791656408E-2</v>
      </c>
    </row>
    <row r="28" spans="1:4">
      <c r="A28" s="3" t="s">
        <v>51</v>
      </c>
      <c r="B28" s="3">
        <f>STDEV(B16:B26)</f>
        <v>7.1426690949262531E-2</v>
      </c>
      <c r="C28" s="3">
        <f t="shared" ref="C28:D28" si="3">STDEV(C16:C26)</f>
        <v>7.7000638272591779E-2</v>
      </c>
      <c r="D28" s="3">
        <f t="shared" si="3"/>
        <v>9.772948229975717E-2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43</v>
      </c>
      <c r="D2">
        <v>80</v>
      </c>
      <c r="E2">
        <v>36</v>
      </c>
      <c r="G2" s="4" t="s">
        <v>52</v>
      </c>
      <c r="H2" s="5">
        <f>(D27-0)/(D28/(SQRT(11)))</f>
        <v>3.4862533914296816</v>
      </c>
    </row>
    <row r="3" spans="1:8" ht="15.75">
      <c r="A3" s="1">
        <v>2001</v>
      </c>
      <c r="B3">
        <v>80</v>
      </c>
      <c r="C3">
        <v>46</v>
      </c>
      <c r="D3">
        <v>82</v>
      </c>
      <c r="E3">
        <v>30</v>
      </c>
    </row>
    <row r="4" spans="1:8" ht="15.75">
      <c r="A4" s="1">
        <v>2002</v>
      </c>
      <c r="B4">
        <v>81</v>
      </c>
      <c r="C4">
        <v>46</v>
      </c>
      <c r="D4">
        <v>81</v>
      </c>
      <c r="E4">
        <v>33</v>
      </c>
    </row>
    <row r="5" spans="1:8" ht="15.75">
      <c r="A5" s="1">
        <v>2003</v>
      </c>
      <c r="B5">
        <v>81</v>
      </c>
      <c r="C5">
        <v>53</v>
      </c>
      <c r="D5">
        <v>81</v>
      </c>
      <c r="E5">
        <v>38</v>
      </c>
    </row>
    <row r="6" spans="1:8" ht="15.75">
      <c r="A6" s="1">
        <v>2004</v>
      </c>
      <c r="B6">
        <v>78</v>
      </c>
      <c r="C6">
        <v>40</v>
      </c>
      <c r="D6">
        <v>84</v>
      </c>
      <c r="E6">
        <v>43</v>
      </c>
    </row>
    <row r="7" spans="1:8" ht="15.75">
      <c r="A7" s="1">
        <v>2005</v>
      </c>
      <c r="B7">
        <v>81</v>
      </c>
      <c r="C7">
        <v>45</v>
      </c>
      <c r="D7">
        <v>81</v>
      </c>
      <c r="E7">
        <v>38</v>
      </c>
    </row>
    <row r="8" spans="1:8" ht="15.75">
      <c r="A8" s="1">
        <v>2006</v>
      </c>
      <c r="B8">
        <v>81</v>
      </c>
      <c r="C8">
        <v>42</v>
      </c>
      <c r="D8">
        <v>81</v>
      </c>
      <c r="E8">
        <v>36</v>
      </c>
    </row>
    <row r="9" spans="1:8" ht="15.75">
      <c r="A9" s="1">
        <v>2007</v>
      </c>
      <c r="B9">
        <v>81</v>
      </c>
      <c r="C9">
        <v>36</v>
      </c>
      <c r="D9">
        <v>81</v>
      </c>
      <c r="E9">
        <v>35</v>
      </c>
    </row>
    <row r="10" spans="1:8" ht="15.75">
      <c r="A10" s="1">
        <v>2008</v>
      </c>
      <c r="B10">
        <v>81</v>
      </c>
      <c r="C10">
        <v>45</v>
      </c>
      <c r="D10">
        <v>81</v>
      </c>
      <c r="E10">
        <v>39</v>
      </c>
    </row>
    <row r="11" spans="1:8" ht="15.75">
      <c r="A11" s="1">
        <v>2009</v>
      </c>
      <c r="B11">
        <v>81</v>
      </c>
      <c r="C11">
        <v>43</v>
      </c>
      <c r="D11">
        <v>81</v>
      </c>
      <c r="E11">
        <v>44</v>
      </c>
    </row>
    <row r="12" spans="1:8" ht="15.75">
      <c r="A12" s="1">
        <v>2010</v>
      </c>
      <c r="B12">
        <v>78</v>
      </c>
      <c r="C12">
        <v>39</v>
      </c>
      <c r="D12">
        <v>84</v>
      </c>
      <c r="E12">
        <v>41</v>
      </c>
    </row>
    <row r="13" spans="1:8" ht="15.75">
      <c r="A13" s="1" t="s">
        <v>23</v>
      </c>
      <c r="B13">
        <f>SUM(B2:B12)</f>
        <v>884</v>
      </c>
      <c r="C13">
        <f>SUM(C2:C12)</f>
        <v>478</v>
      </c>
      <c r="D13">
        <f>SUM(D2:D12)</f>
        <v>897</v>
      </c>
      <c r="E13">
        <f>SUM(E2:E12)</f>
        <v>413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0.53086419753086422</v>
      </c>
      <c r="C16">
        <f>E2/D2</f>
        <v>0.45</v>
      </c>
      <c r="D16">
        <f>B16-C16</f>
        <v>8.0864197530864212E-2</v>
      </c>
    </row>
    <row r="17" spans="1:4" ht="15.75">
      <c r="A17" s="1">
        <v>2001</v>
      </c>
      <c r="B17">
        <f t="shared" ref="B17:B26" si="0">C3/B3</f>
        <v>0.57499999999999996</v>
      </c>
      <c r="C17">
        <f t="shared" ref="C17:C26" si="1">E3/D3</f>
        <v>0.36585365853658536</v>
      </c>
      <c r="D17">
        <f t="shared" ref="D17:D27" si="2">B17-C17</f>
        <v>0.2091463414634146</v>
      </c>
    </row>
    <row r="18" spans="1:4" ht="15.75">
      <c r="A18" s="1">
        <v>2002</v>
      </c>
      <c r="B18">
        <f t="shared" si="0"/>
        <v>0.5679012345679012</v>
      </c>
      <c r="C18">
        <f>E4/D4</f>
        <v>0.40740740740740738</v>
      </c>
      <c r="D18">
        <f t="shared" si="2"/>
        <v>0.16049382716049382</v>
      </c>
    </row>
    <row r="19" spans="1:4" ht="15.75">
      <c r="A19" s="1">
        <v>2003</v>
      </c>
      <c r="B19">
        <f>C5/B5</f>
        <v>0.65432098765432101</v>
      </c>
      <c r="C19">
        <f t="shared" si="1"/>
        <v>0.46913580246913578</v>
      </c>
      <c r="D19">
        <f t="shared" si="2"/>
        <v>0.18518518518518523</v>
      </c>
    </row>
    <row r="20" spans="1:4" ht="15.75">
      <c r="A20" s="1">
        <v>2004</v>
      </c>
      <c r="B20">
        <f t="shared" si="0"/>
        <v>0.51282051282051277</v>
      </c>
      <c r="C20">
        <f t="shared" si="1"/>
        <v>0.51190476190476186</v>
      </c>
      <c r="D20">
        <f t="shared" si="2"/>
        <v>9.157509157509125E-4</v>
      </c>
    </row>
    <row r="21" spans="1:4" ht="15.75">
      <c r="A21" s="1">
        <v>2005</v>
      </c>
      <c r="B21">
        <f t="shared" si="0"/>
        <v>0.55555555555555558</v>
      </c>
      <c r="C21">
        <f t="shared" si="1"/>
        <v>0.46913580246913578</v>
      </c>
      <c r="D21">
        <f t="shared" si="2"/>
        <v>8.6419753086419804E-2</v>
      </c>
    </row>
    <row r="22" spans="1:4" ht="15.75">
      <c r="A22" s="1">
        <v>2006</v>
      </c>
      <c r="B22">
        <f t="shared" si="0"/>
        <v>0.51851851851851849</v>
      </c>
      <c r="C22">
        <f t="shared" si="1"/>
        <v>0.44444444444444442</v>
      </c>
      <c r="D22">
        <f t="shared" si="2"/>
        <v>7.407407407407407E-2</v>
      </c>
    </row>
    <row r="23" spans="1:4" ht="15.75">
      <c r="A23" s="1">
        <v>2007</v>
      </c>
      <c r="B23">
        <f t="shared" si="0"/>
        <v>0.44444444444444442</v>
      </c>
      <c r="C23">
        <f t="shared" si="1"/>
        <v>0.43209876543209874</v>
      </c>
      <c r="D23">
        <f t="shared" si="2"/>
        <v>1.2345679012345678E-2</v>
      </c>
    </row>
    <row r="24" spans="1:4" ht="15.75">
      <c r="A24" s="1">
        <v>2008</v>
      </c>
      <c r="B24">
        <f t="shared" si="0"/>
        <v>0.55555555555555558</v>
      </c>
      <c r="C24">
        <f t="shared" si="1"/>
        <v>0.48148148148148145</v>
      </c>
      <c r="D24">
        <f t="shared" si="2"/>
        <v>7.4074074074074125E-2</v>
      </c>
    </row>
    <row r="25" spans="1:4" ht="15.75">
      <c r="A25" s="1">
        <v>2009</v>
      </c>
      <c r="B25">
        <f t="shared" si="0"/>
        <v>0.53086419753086422</v>
      </c>
      <c r="C25">
        <f t="shared" si="1"/>
        <v>0.54320987654320985</v>
      </c>
      <c r="D25">
        <f t="shared" si="2"/>
        <v>-1.2345679012345623E-2</v>
      </c>
    </row>
    <row r="26" spans="1:4" ht="15.75">
      <c r="A26" s="1">
        <v>2010</v>
      </c>
      <c r="B26">
        <f t="shared" si="0"/>
        <v>0.5</v>
      </c>
      <c r="C26">
        <f t="shared" si="1"/>
        <v>0.48809523809523808</v>
      </c>
      <c r="D26">
        <f t="shared" si="2"/>
        <v>1.1904761904761918E-2</v>
      </c>
    </row>
    <row r="27" spans="1:4" ht="15.75">
      <c r="A27" s="2" t="s">
        <v>50</v>
      </c>
      <c r="B27" s="3">
        <f>AVERAGE(B16:B26)</f>
        <v>0.54053138219804875</v>
      </c>
      <c r="C27" s="3">
        <f>AVERAGE(C16:C26)</f>
        <v>0.46025156716213628</v>
      </c>
      <c r="D27" s="3">
        <f t="shared" si="2"/>
        <v>8.0279815035912472E-2</v>
      </c>
    </row>
    <row r="28" spans="1:4">
      <c r="A28" s="3" t="s">
        <v>51</v>
      </c>
      <c r="B28" s="3">
        <f>STDEV(B16:B26)</f>
        <v>5.2584769876393829E-2</v>
      </c>
      <c r="C28" s="3">
        <f t="shared" ref="C28:D28" si="3">STDEV(C16:C26)</f>
        <v>4.8769849851837237E-2</v>
      </c>
      <c r="D28" s="3">
        <f t="shared" si="3"/>
        <v>7.6373686826035167E-2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E15" sqref="E15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80</v>
      </c>
      <c r="C2">
        <v>38</v>
      </c>
      <c r="D2">
        <v>82</v>
      </c>
      <c r="E2">
        <v>27</v>
      </c>
      <c r="G2" s="4" t="s">
        <v>52</v>
      </c>
      <c r="H2" s="5">
        <f>(D27-0)/(D28/(SQRT(11)))</f>
        <v>2.4431793905370749</v>
      </c>
    </row>
    <row r="3" spans="1:8" ht="15.75">
      <c r="A3" s="1">
        <v>2001</v>
      </c>
      <c r="B3">
        <v>81</v>
      </c>
      <c r="C3">
        <v>48</v>
      </c>
      <c r="D3">
        <v>81</v>
      </c>
      <c r="E3">
        <v>40</v>
      </c>
    </row>
    <row r="4" spans="1:8" ht="15.75">
      <c r="A4" s="1">
        <v>2002</v>
      </c>
      <c r="B4">
        <v>81</v>
      </c>
      <c r="C4">
        <v>36</v>
      </c>
      <c r="D4">
        <v>81</v>
      </c>
      <c r="E4">
        <v>31</v>
      </c>
    </row>
    <row r="5" spans="1:8" ht="15.75">
      <c r="A5" s="1">
        <v>2003</v>
      </c>
      <c r="B5">
        <v>81</v>
      </c>
      <c r="C5">
        <v>44</v>
      </c>
      <c r="D5">
        <v>81</v>
      </c>
      <c r="E5">
        <v>44</v>
      </c>
    </row>
    <row r="6" spans="1:8" ht="15.75">
      <c r="A6" s="1">
        <v>2004</v>
      </c>
      <c r="B6">
        <v>82</v>
      </c>
      <c r="C6">
        <v>45</v>
      </c>
      <c r="D6">
        <v>80</v>
      </c>
      <c r="E6">
        <v>44</v>
      </c>
    </row>
    <row r="7" spans="1:8" ht="15.75">
      <c r="A7" s="1">
        <v>2005</v>
      </c>
      <c r="B7">
        <v>81</v>
      </c>
      <c r="C7">
        <v>38</v>
      </c>
      <c r="D7">
        <v>81</v>
      </c>
      <c r="E7">
        <v>41</v>
      </c>
    </row>
    <row r="8" spans="1:8" ht="15.75">
      <c r="A8" s="1">
        <v>2006</v>
      </c>
      <c r="B8">
        <v>81</v>
      </c>
      <c r="C8">
        <v>36</v>
      </c>
      <c r="D8">
        <v>81</v>
      </c>
      <c r="E8">
        <v>30</v>
      </c>
    </row>
    <row r="9" spans="1:8" ht="15.75">
      <c r="A9" s="1">
        <v>2007</v>
      </c>
      <c r="B9">
        <v>81</v>
      </c>
      <c r="C9">
        <v>44</v>
      </c>
      <c r="D9">
        <v>81</v>
      </c>
      <c r="E9">
        <v>41</v>
      </c>
    </row>
    <row r="10" spans="1:8" ht="15.75">
      <c r="A10" s="1">
        <v>2008</v>
      </c>
      <c r="B10">
        <v>81</v>
      </c>
      <c r="C10">
        <v>55</v>
      </c>
      <c r="D10">
        <v>80</v>
      </c>
      <c r="E10">
        <v>42</v>
      </c>
    </row>
    <row r="11" spans="1:8" ht="15.75">
      <c r="A11" s="1">
        <v>2009</v>
      </c>
      <c r="B11">
        <v>80</v>
      </c>
      <c r="C11">
        <v>46</v>
      </c>
      <c r="D11">
        <v>81</v>
      </c>
      <c r="E11">
        <v>37</v>
      </c>
    </row>
    <row r="12" spans="1:8" ht="15.75">
      <c r="A12" s="1">
        <v>2010</v>
      </c>
      <c r="B12">
        <v>81</v>
      </c>
      <c r="C12">
        <v>35</v>
      </c>
      <c r="D12">
        <v>81</v>
      </c>
      <c r="E12">
        <v>40</v>
      </c>
    </row>
    <row r="13" spans="1:8" ht="15.75">
      <c r="A13" s="1" t="s">
        <v>23</v>
      </c>
      <c r="B13">
        <f>SUM(B2:B12)</f>
        <v>890</v>
      </c>
      <c r="C13">
        <f>SUM(C2:C12)</f>
        <v>465</v>
      </c>
      <c r="D13">
        <f>SUM(D2:D12)</f>
        <v>890</v>
      </c>
      <c r="E13">
        <f>SUM(E2:E12)</f>
        <v>417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0.47499999999999998</v>
      </c>
      <c r="C16">
        <f>E2/D2</f>
        <v>0.32926829268292684</v>
      </c>
      <c r="D16">
        <f>B16-C16</f>
        <v>0.14573170731707313</v>
      </c>
    </row>
    <row r="17" spans="1:4" ht="15.75">
      <c r="A17" s="1">
        <v>2001</v>
      </c>
      <c r="B17">
        <f t="shared" ref="B17:B26" si="0">C3/B3</f>
        <v>0.59259259259259256</v>
      </c>
      <c r="C17">
        <f t="shared" ref="C17:C26" si="1">E3/D3</f>
        <v>0.49382716049382713</v>
      </c>
      <c r="D17">
        <f t="shared" ref="D17:D27" si="2">B17-C17</f>
        <v>9.8765432098765427E-2</v>
      </c>
    </row>
    <row r="18" spans="1:4" ht="15.75">
      <c r="A18" s="1">
        <v>2002</v>
      </c>
      <c r="B18">
        <f t="shared" si="0"/>
        <v>0.44444444444444442</v>
      </c>
      <c r="C18">
        <f>E4/D4</f>
        <v>0.38271604938271603</v>
      </c>
      <c r="D18">
        <f t="shared" si="2"/>
        <v>6.1728395061728392E-2</v>
      </c>
    </row>
    <row r="19" spans="1:4" ht="15.75">
      <c r="A19" s="1">
        <v>2003</v>
      </c>
      <c r="B19">
        <f>C5/B5</f>
        <v>0.54320987654320985</v>
      </c>
      <c r="C19">
        <f t="shared" si="1"/>
        <v>0.54320987654320985</v>
      </c>
      <c r="D19">
        <f t="shared" si="2"/>
        <v>0</v>
      </c>
    </row>
    <row r="20" spans="1:4" ht="15.75">
      <c r="A20" s="1">
        <v>2004</v>
      </c>
      <c r="B20">
        <f t="shared" si="0"/>
        <v>0.54878048780487809</v>
      </c>
      <c r="C20">
        <f t="shared" si="1"/>
        <v>0.55000000000000004</v>
      </c>
      <c r="D20">
        <f t="shared" si="2"/>
        <v>-1.2195121951219523E-3</v>
      </c>
    </row>
    <row r="21" spans="1:4" ht="15.75">
      <c r="A21" s="1">
        <v>2005</v>
      </c>
      <c r="B21">
        <f t="shared" si="0"/>
        <v>0.46913580246913578</v>
      </c>
      <c r="C21">
        <f t="shared" si="1"/>
        <v>0.50617283950617287</v>
      </c>
      <c r="D21">
        <f t="shared" si="2"/>
        <v>-3.703703703703709E-2</v>
      </c>
    </row>
    <row r="22" spans="1:4" ht="15.75">
      <c r="A22" s="1">
        <v>2006</v>
      </c>
      <c r="B22">
        <f t="shared" si="0"/>
        <v>0.44444444444444442</v>
      </c>
      <c r="C22">
        <f t="shared" si="1"/>
        <v>0.37037037037037035</v>
      </c>
      <c r="D22">
        <f t="shared" si="2"/>
        <v>7.407407407407407E-2</v>
      </c>
    </row>
    <row r="23" spans="1:4" ht="15.75">
      <c r="A23" s="1">
        <v>2007</v>
      </c>
      <c r="B23">
        <f t="shared" si="0"/>
        <v>0.54320987654320985</v>
      </c>
      <c r="C23">
        <f t="shared" si="1"/>
        <v>0.50617283950617287</v>
      </c>
      <c r="D23">
        <f t="shared" si="2"/>
        <v>3.7037037037036979E-2</v>
      </c>
    </row>
    <row r="24" spans="1:4" ht="15.75">
      <c r="A24" s="1">
        <v>2008</v>
      </c>
      <c r="B24">
        <f t="shared" si="0"/>
        <v>0.67901234567901236</v>
      </c>
      <c r="C24">
        <f t="shared" si="1"/>
        <v>0.52500000000000002</v>
      </c>
      <c r="D24">
        <f t="shared" si="2"/>
        <v>0.15401234567901234</v>
      </c>
    </row>
    <row r="25" spans="1:4" ht="15.75">
      <c r="A25" s="1">
        <v>2009</v>
      </c>
      <c r="B25">
        <f t="shared" si="0"/>
        <v>0.57499999999999996</v>
      </c>
      <c r="C25">
        <f t="shared" si="1"/>
        <v>0.4567901234567901</v>
      </c>
      <c r="D25">
        <f t="shared" si="2"/>
        <v>0.11820987654320986</v>
      </c>
    </row>
    <row r="26" spans="1:4" ht="15.75">
      <c r="A26" s="1">
        <v>2010</v>
      </c>
      <c r="B26">
        <f t="shared" si="0"/>
        <v>0.43209876543209874</v>
      </c>
      <c r="C26">
        <f t="shared" si="1"/>
        <v>0.49382716049382713</v>
      </c>
      <c r="D26">
        <f t="shared" si="2"/>
        <v>-6.1728395061728392E-2</v>
      </c>
    </row>
    <row r="27" spans="1:4" ht="15.75">
      <c r="A27" s="2" t="s">
        <v>50</v>
      </c>
      <c r="B27" s="3">
        <f>AVERAGE(B16:B26)</f>
        <v>0.52244805781391157</v>
      </c>
      <c r="C27" s="3">
        <f>AVERAGE(C16:C26)</f>
        <v>0.46885042840327401</v>
      </c>
      <c r="D27" s="3">
        <f t="shared" si="2"/>
        <v>5.3597629410637559E-2</v>
      </c>
    </row>
    <row r="28" spans="1:4">
      <c r="A28" s="3" t="s">
        <v>51</v>
      </c>
      <c r="B28" s="3">
        <f>STDEV(B16:B26)</f>
        <v>7.6925599455719806E-2</v>
      </c>
      <c r="C28" s="3">
        <f t="shared" ref="C28:D28" si="3">STDEV(C16:C26)</f>
        <v>7.4864564760969463E-2</v>
      </c>
      <c r="D28" s="3">
        <f t="shared" si="3"/>
        <v>7.275897426775739E-2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4" sqref="K14:K16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39</v>
      </c>
      <c r="D2">
        <v>81</v>
      </c>
      <c r="E2">
        <v>33</v>
      </c>
      <c r="G2" s="4" t="s">
        <v>52</v>
      </c>
      <c r="H2" s="5">
        <f>(D27-0)/(D28/(SQRT(11)))</f>
        <v>4.7240368307470497</v>
      </c>
    </row>
    <row r="3" spans="1:8" ht="15.75">
      <c r="A3" s="1">
        <v>2001</v>
      </c>
      <c r="B3">
        <v>81</v>
      </c>
      <c r="C3">
        <v>44</v>
      </c>
      <c r="D3">
        <v>81</v>
      </c>
      <c r="E3">
        <v>49</v>
      </c>
    </row>
    <row r="4" spans="1:8" ht="15.75">
      <c r="A4" s="1">
        <v>2002</v>
      </c>
      <c r="B4">
        <v>81</v>
      </c>
      <c r="C4">
        <v>47</v>
      </c>
      <c r="D4">
        <v>81</v>
      </c>
      <c r="E4">
        <v>37</v>
      </c>
    </row>
    <row r="5" spans="1:8" ht="15.75">
      <c r="A5" s="1">
        <v>2003</v>
      </c>
      <c r="B5">
        <v>81</v>
      </c>
      <c r="C5">
        <v>48</v>
      </c>
      <c r="D5">
        <v>81</v>
      </c>
      <c r="E5">
        <v>39</v>
      </c>
    </row>
    <row r="6" spans="1:8" ht="15.75">
      <c r="A6" s="1">
        <v>2004</v>
      </c>
      <c r="B6">
        <v>81</v>
      </c>
      <c r="C6">
        <v>48</v>
      </c>
      <c r="D6">
        <v>81</v>
      </c>
      <c r="E6">
        <v>44</v>
      </c>
    </row>
    <row r="7" spans="1:8" ht="15.75">
      <c r="A7" s="1">
        <v>2005</v>
      </c>
      <c r="B7">
        <v>81</v>
      </c>
      <c r="C7">
        <v>53</v>
      </c>
      <c r="D7">
        <v>82</v>
      </c>
      <c r="E7">
        <v>36</v>
      </c>
    </row>
    <row r="8" spans="1:8" ht="15.75">
      <c r="A8" s="1">
        <v>2006</v>
      </c>
      <c r="B8">
        <v>81</v>
      </c>
      <c r="C8">
        <v>44</v>
      </c>
      <c r="D8">
        <v>81</v>
      </c>
      <c r="E8">
        <v>38</v>
      </c>
    </row>
    <row r="9" spans="1:8" ht="15.75">
      <c r="A9" s="1">
        <v>2007</v>
      </c>
      <c r="B9">
        <v>81</v>
      </c>
      <c r="C9">
        <v>42</v>
      </c>
      <c r="D9">
        <v>81</v>
      </c>
      <c r="E9">
        <v>31</v>
      </c>
    </row>
    <row r="10" spans="1:8" ht="15.75">
      <c r="A10" s="1">
        <v>2008</v>
      </c>
      <c r="B10">
        <v>78</v>
      </c>
      <c r="C10">
        <v>47</v>
      </c>
      <c r="D10">
        <v>83</v>
      </c>
      <c r="E10">
        <v>39</v>
      </c>
    </row>
    <row r="11" spans="1:8" ht="15.75">
      <c r="A11" s="1">
        <v>2009</v>
      </c>
      <c r="B11">
        <v>81</v>
      </c>
      <c r="C11">
        <v>44</v>
      </c>
      <c r="D11">
        <v>81</v>
      </c>
      <c r="E11">
        <v>30</v>
      </c>
    </row>
    <row r="12" spans="1:8" ht="15.75">
      <c r="A12" s="1">
        <v>2010</v>
      </c>
      <c r="B12">
        <v>81</v>
      </c>
      <c r="C12">
        <v>42</v>
      </c>
      <c r="D12">
        <v>81</v>
      </c>
      <c r="E12">
        <v>34</v>
      </c>
    </row>
    <row r="13" spans="1:8" ht="15.75">
      <c r="A13" s="1" t="s">
        <v>23</v>
      </c>
      <c r="B13">
        <f>SUM(B2:B12)</f>
        <v>888</v>
      </c>
      <c r="C13">
        <f>SUM(C2:C12)</f>
        <v>498</v>
      </c>
      <c r="D13">
        <f>SUM(D2:D12)</f>
        <v>894</v>
      </c>
      <c r="E13">
        <f>SUM(E2:E12)</f>
        <v>410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0.48148148148148145</v>
      </c>
      <c r="C16">
        <f>E2/D2</f>
        <v>0.40740740740740738</v>
      </c>
      <c r="D16">
        <f>B16-C16</f>
        <v>7.407407407407407E-2</v>
      </c>
    </row>
    <row r="17" spans="1:4" ht="15.75">
      <c r="A17" s="1">
        <v>2001</v>
      </c>
      <c r="B17">
        <f t="shared" ref="B17:B26" si="0">C3/B3</f>
        <v>0.54320987654320985</v>
      </c>
      <c r="C17">
        <f t="shared" ref="C17:C26" si="1">E3/D3</f>
        <v>0.60493827160493829</v>
      </c>
      <c r="D17">
        <f t="shared" ref="D17:D27" si="2">B17-C17</f>
        <v>-6.1728395061728447E-2</v>
      </c>
    </row>
    <row r="18" spans="1:4" ht="15.75">
      <c r="A18" s="1">
        <v>2002</v>
      </c>
      <c r="B18">
        <f t="shared" si="0"/>
        <v>0.58024691358024694</v>
      </c>
      <c r="C18">
        <f>E4/D4</f>
        <v>0.4567901234567901</v>
      </c>
      <c r="D18">
        <f t="shared" si="2"/>
        <v>0.12345679012345684</v>
      </c>
    </row>
    <row r="19" spans="1:4" ht="15.75">
      <c r="A19" s="1">
        <v>2003</v>
      </c>
      <c r="B19">
        <f>C5/B5</f>
        <v>0.59259259259259256</v>
      </c>
      <c r="C19">
        <f t="shared" si="1"/>
        <v>0.48148148148148145</v>
      </c>
      <c r="D19">
        <f t="shared" si="2"/>
        <v>0.1111111111111111</v>
      </c>
    </row>
    <row r="20" spans="1:4" ht="15.75">
      <c r="A20" s="1">
        <v>2004</v>
      </c>
      <c r="B20">
        <f t="shared" si="0"/>
        <v>0.59259259259259256</v>
      </c>
      <c r="C20">
        <f t="shared" si="1"/>
        <v>0.54320987654320985</v>
      </c>
      <c r="D20">
        <f t="shared" si="2"/>
        <v>4.9382716049382713E-2</v>
      </c>
    </row>
    <row r="21" spans="1:4" ht="15.75">
      <c r="A21" s="1">
        <v>2005</v>
      </c>
      <c r="B21">
        <f t="shared" si="0"/>
        <v>0.65432098765432101</v>
      </c>
      <c r="C21">
        <f t="shared" si="1"/>
        <v>0.43902439024390244</v>
      </c>
      <c r="D21">
        <f t="shared" si="2"/>
        <v>0.21529659741041857</v>
      </c>
    </row>
    <row r="22" spans="1:4" ht="15.75">
      <c r="A22" s="1">
        <v>2006</v>
      </c>
      <c r="B22">
        <f t="shared" si="0"/>
        <v>0.54320987654320985</v>
      </c>
      <c r="C22">
        <f t="shared" si="1"/>
        <v>0.46913580246913578</v>
      </c>
      <c r="D22">
        <f t="shared" si="2"/>
        <v>7.407407407407407E-2</v>
      </c>
    </row>
    <row r="23" spans="1:4" ht="15.75">
      <c r="A23" s="1">
        <v>2007</v>
      </c>
      <c r="B23">
        <f t="shared" si="0"/>
        <v>0.51851851851851849</v>
      </c>
      <c r="C23">
        <f t="shared" si="1"/>
        <v>0.38271604938271603</v>
      </c>
      <c r="D23">
        <f t="shared" si="2"/>
        <v>0.13580246913580246</v>
      </c>
    </row>
    <row r="24" spans="1:4" ht="15.75">
      <c r="A24" s="1">
        <v>2008</v>
      </c>
      <c r="B24">
        <f t="shared" si="0"/>
        <v>0.60256410256410253</v>
      </c>
      <c r="C24">
        <f t="shared" si="1"/>
        <v>0.46987951807228917</v>
      </c>
      <c r="D24">
        <f t="shared" si="2"/>
        <v>0.13268458449181336</v>
      </c>
    </row>
    <row r="25" spans="1:4" ht="15.75">
      <c r="A25" s="1">
        <v>2009</v>
      </c>
      <c r="B25">
        <f t="shared" si="0"/>
        <v>0.54320987654320985</v>
      </c>
      <c r="C25">
        <f t="shared" si="1"/>
        <v>0.37037037037037035</v>
      </c>
      <c r="D25">
        <f t="shared" si="2"/>
        <v>0.1728395061728395</v>
      </c>
    </row>
    <row r="26" spans="1:4" ht="15.75">
      <c r="A26" s="1">
        <v>2010</v>
      </c>
      <c r="B26">
        <f t="shared" si="0"/>
        <v>0.51851851851851849</v>
      </c>
      <c r="C26">
        <f t="shared" si="1"/>
        <v>0.41975308641975306</v>
      </c>
      <c r="D26">
        <f t="shared" si="2"/>
        <v>9.8765432098765427E-2</v>
      </c>
    </row>
    <row r="27" spans="1:4" ht="15.75">
      <c r="A27" s="2" t="s">
        <v>50</v>
      </c>
      <c r="B27" s="3">
        <f>AVERAGE(B16:B26)</f>
        <v>0.56095139428472751</v>
      </c>
      <c r="C27" s="3">
        <f>AVERAGE(C16:C26)</f>
        <v>0.45860967067745401</v>
      </c>
      <c r="D27" s="3">
        <f t="shared" si="2"/>
        <v>0.1023417236072735</v>
      </c>
    </row>
    <row r="28" spans="1:4">
      <c r="A28" s="3" t="s">
        <v>51</v>
      </c>
      <c r="B28" s="3">
        <f>STDEV(B16:B26)</f>
        <v>4.8667232990794146E-2</v>
      </c>
      <c r="C28" s="3">
        <f t="shared" ref="C28:D28" si="3">STDEV(C16:C26)</f>
        <v>6.8843735125274974E-2</v>
      </c>
      <c r="D28" s="3">
        <f t="shared" si="3"/>
        <v>7.1851492645942636E-2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topLeftCell="A5"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47</v>
      </c>
      <c r="D2">
        <v>81</v>
      </c>
      <c r="E2">
        <v>38</v>
      </c>
      <c r="G2" s="4" t="s">
        <v>52</v>
      </c>
      <c r="H2" s="5">
        <f>(D27-0)/(D28/(SQRT(11)))</f>
        <v>3.8464375683498528</v>
      </c>
    </row>
    <row r="3" spans="1:8" ht="15.75">
      <c r="A3" s="1">
        <v>2001</v>
      </c>
      <c r="B3">
        <v>81</v>
      </c>
      <c r="C3">
        <v>48</v>
      </c>
      <c r="D3">
        <v>81</v>
      </c>
      <c r="E3">
        <v>44</v>
      </c>
    </row>
    <row r="4" spans="1:8" ht="15.75">
      <c r="A4" s="1">
        <v>2002</v>
      </c>
      <c r="B4">
        <v>81</v>
      </c>
      <c r="C4">
        <v>55</v>
      </c>
      <c r="D4">
        <v>81</v>
      </c>
      <c r="E4">
        <v>43</v>
      </c>
    </row>
    <row r="5" spans="1:8" ht="15.75">
      <c r="A5" s="1">
        <v>2003</v>
      </c>
      <c r="B5">
        <v>81</v>
      </c>
      <c r="C5">
        <v>45</v>
      </c>
      <c r="D5">
        <v>81</v>
      </c>
      <c r="E5">
        <v>39</v>
      </c>
    </row>
    <row r="6" spans="1:8" ht="15.75">
      <c r="A6" s="1">
        <v>2004</v>
      </c>
      <c r="B6">
        <v>81</v>
      </c>
      <c r="C6">
        <v>29</v>
      </c>
      <c r="D6">
        <v>81</v>
      </c>
      <c r="E6">
        <v>22</v>
      </c>
    </row>
    <row r="7" spans="1:8" ht="15.75">
      <c r="A7" s="1">
        <v>2005</v>
      </c>
      <c r="B7">
        <v>81</v>
      </c>
      <c r="C7">
        <v>36</v>
      </c>
      <c r="D7">
        <v>81</v>
      </c>
      <c r="E7">
        <v>41</v>
      </c>
    </row>
    <row r="8" spans="1:8" ht="15.75">
      <c r="A8" s="1">
        <v>2006</v>
      </c>
      <c r="B8">
        <v>81</v>
      </c>
      <c r="C8">
        <v>39</v>
      </c>
      <c r="D8">
        <v>81</v>
      </c>
      <c r="E8">
        <v>37</v>
      </c>
    </row>
    <row r="9" spans="1:8" ht="15.75">
      <c r="A9" s="1">
        <v>2007</v>
      </c>
      <c r="B9">
        <v>81</v>
      </c>
      <c r="C9">
        <v>50</v>
      </c>
      <c r="D9">
        <v>81</v>
      </c>
      <c r="E9">
        <v>40</v>
      </c>
    </row>
    <row r="10" spans="1:8" ht="15.75">
      <c r="A10" s="1">
        <v>2008</v>
      </c>
      <c r="B10">
        <v>81</v>
      </c>
      <c r="C10">
        <v>48</v>
      </c>
      <c r="D10">
        <v>81</v>
      </c>
      <c r="E10">
        <v>34</v>
      </c>
    </row>
    <row r="11" spans="1:8" ht="15.75">
      <c r="A11" s="1">
        <v>2009</v>
      </c>
      <c r="B11">
        <v>81</v>
      </c>
      <c r="C11">
        <v>36</v>
      </c>
      <c r="D11">
        <v>81</v>
      </c>
      <c r="E11">
        <v>34</v>
      </c>
    </row>
    <row r="12" spans="1:8" ht="15.75">
      <c r="A12" s="1">
        <v>2010</v>
      </c>
      <c r="B12">
        <v>81</v>
      </c>
      <c r="C12">
        <v>40</v>
      </c>
      <c r="D12">
        <v>81</v>
      </c>
      <c r="E12">
        <v>25</v>
      </c>
    </row>
    <row r="13" spans="1:8" ht="15.75">
      <c r="A13" s="1" t="s">
        <v>23</v>
      </c>
      <c r="B13">
        <f>SUM(B2:B12)</f>
        <v>891</v>
      </c>
      <c r="C13">
        <f>SUM(C2:C12)</f>
        <v>473</v>
      </c>
      <c r="D13">
        <f>SUM(D2:D12)</f>
        <v>891</v>
      </c>
      <c r="E13">
        <f>SUM(E2:E12)</f>
        <v>397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0.58024691358024694</v>
      </c>
      <c r="C16">
        <f>E2/D2</f>
        <v>0.46913580246913578</v>
      </c>
      <c r="D16">
        <f>B16-C16</f>
        <v>0.11111111111111116</v>
      </c>
    </row>
    <row r="17" spans="1:4" ht="15.75">
      <c r="A17" s="1">
        <v>2001</v>
      </c>
      <c r="B17">
        <f t="shared" ref="B17:B26" si="0">C3/B3</f>
        <v>0.59259259259259256</v>
      </c>
      <c r="C17">
        <f t="shared" ref="C17:C26" si="1">E3/D3</f>
        <v>0.54320987654320985</v>
      </c>
      <c r="D17">
        <f t="shared" ref="D17:D27" si="2">B17-C17</f>
        <v>4.9382716049382713E-2</v>
      </c>
    </row>
    <row r="18" spans="1:4" ht="15.75">
      <c r="A18" s="1">
        <v>2002</v>
      </c>
      <c r="B18">
        <f t="shared" si="0"/>
        <v>0.67901234567901236</v>
      </c>
      <c r="C18">
        <f>E4/D4</f>
        <v>0.53086419753086422</v>
      </c>
      <c r="D18">
        <f t="shared" si="2"/>
        <v>0.14814814814814814</v>
      </c>
    </row>
    <row r="19" spans="1:4" ht="15.75">
      <c r="A19" s="1">
        <v>2003</v>
      </c>
      <c r="B19">
        <f>C5/B5</f>
        <v>0.55555555555555558</v>
      </c>
      <c r="C19">
        <f t="shared" si="1"/>
        <v>0.48148148148148145</v>
      </c>
      <c r="D19">
        <f t="shared" si="2"/>
        <v>7.4074074074074125E-2</v>
      </c>
    </row>
    <row r="20" spans="1:4" ht="15.75">
      <c r="A20" s="1">
        <v>2004</v>
      </c>
      <c r="B20">
        <f t="shared" si="0"/>
        <v>0.35802469135802467</v>
      </c>
      <c r="C20">
        <f t="shared" si="1"/>
        <v>0.27160493827160492</v>
      </c>
      <c r="D20">
        <f t="shared" si="2"/>
        <v>8.6419753086419748E-2</v>
      </c>
    </row>
    <row r="21" spans="1:4" ht="15.75">
      <c r="A21" s="1">
        <v>2005</v>
      </c>
      <c r="B21">
        <f t="shared" si="0"/>
        <v>0.44444444444444442</v>
      </c>
      <c r="C21">
        <f t="shared" si="1"/>
        <v>0.50617283950617287</v>
      </c>
      <c r="D21">
        <f t="shared" si="2"/>
        <v>-6.1728395061728447E-2</v>
      </c>
    </row>
    <row r="22" spans="1:4" ht="15.75">
      <c r="A22" s="1">
        <v>2006</v>
      </c>
      <c r="B22">
        <f t="shared" si="0"/>
        <v>0.48148148148148145</v>
      </c>
      <c r="C22">
        <f t="shared" si="1"/>
        <v>0.4567901234567901</v>
      </c>
      <c r="D22">
        <f t="shared" si="2"/>
        <v>2.4691358024691357E-2</v>
      </c>
    </row>
    <row r="23" spans="1:4" ht="15.75">
      <c r="A23" s="1">
        <v>2007</v>
      </c>
      <c r="B23">
        <f t="shared" si="0"/>
        <v>0.61728395061728392</v>
      </c>
      <c r="C23">
        <f t="shared" si="1"/>
        <v>0.49382716049382713</v>
      </c>
      <c r="D23">
        <f t="shared" si="2"/>
        <v>0.12345679012345678</v>
      </c>
    </row>
    <row r="24" spans="1:4" ht="15.75">
      <c r="A24" s="1">
        <v>2008</v>
      </c>
      <c r="B24">
        <f t="shared" si="0"/>
        <v>0.59259259259259256</v>
      </c>
      <c r="C24">
        <f t="shared" si="1"/>
        <v>0.41975308641975306</v>
      </c>
      <c r="D24">
        <f t="shared" si="2"/>
        <v>0.1728395061728395</v>
      </c>
    </row>
    <row r="25" spans="1:4" ht="15.75">
      <c r="A25" s="1">
        <v>2009</v>
      </c>
      <c r="B25">
        <f t="shared" si="0"/>
        <v>0.44444444444444442</v>
      </c>
      <c r="C25">
        <f t="shared" si="1"/>
        <v>0.41975308641975306</v>
      </c>
      <c r="D25">
        <f t="shared" si="2"/>
        <v>2.4691358024691357E-2</v>
      </c>
    </row>
    <row r="26" spans="1:4" ht="15.75">
      <c r="A26" s="1">
        <v>2010</v>
      </c>
      <c r="B26">
        <f t="shared" si="0"/>
        <v>0.49382716049382713</v>
      </c>
      <c r="C26">
        <f t="shared" si="1"/>
        <v>0.30864197530864196</v>
      </c>
      <c r="D26">
        <f t="shared" si="2"/>
        <v>0.18518518518518517</v>
      </c>
    </row>
    <row r="27" spans="1:4" ht="15.75">
      <c r="A27" s="2" t="s">
        <v>50</v>
      </c>
      <c r="B27" s="3">
        <f>AVERAGE(B16:B26)</f>
        <v>0.53086419753086422</v>
      </c>
      <c r="C27" s="3">
        <f>AVERAGE(C16:C26)</f>
        <v>0.4455667789001122</v>
      </c>
      <c r="D27" s="3">
        <f t="shared" si="2"/>
        <v>8.529741863075202E-2</v>
      </c>
    </row>
    <row r="28" spans="1:4">
      <c r="A28" s="3" t="s">
        <v>51</v>
      </c>
      <c r="B28" s="3">
        <f>STDEV(B16:B26)</f>
        <v>9.4183857396348741E-2</v>
      </c>
      <c r="C28" s="3">
        <f t="shared" ref="C28:D28" si="3">STDEV(C16:C26)</f>
        <v>8.6675907047501499E-2</v>
      </c>
      <c r="D28" s="3">
        <f t="shared" si="3"/>
        <v>7.3548453122414897E-2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topLeftCell="A5" workbookViewId="0">
      <selection activeCell="J16" sqref="J16:J17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48</v>
      </c>
      <c r="D2">
        <v>81</v>
      </c>
      <c r="E2">
        <v>34</v>
      </c>
      <c r="G2" s="4" t="s">
        <v>52</v>
      </c>
      <c r="H2" s="5">
        <f>(D27-0)/(D28/(SQRT(11)))</f>
        <v>8.6889904172886361</v>
      </c>
    </row>
    <row r="3" spans="1:8" ht="15.75">
      <c r="A3" s="1">
        <v>2001</v>
      </c>
      <c r="B3">
        <v>81</v>
      </c>
      <c r="C3">
        <v>41</v>
      </c>
      <c r="D3">
        <v>81</v>
      </c>
      <c r="E3">
        <v>32</v>
      </c>
    </row>
    <row r="4" spans="1:8" ht="15.75">
      <c r="A4" s="1">
        <v>2002</v>
      </c>
      <c r="B4">
        <v>81</v>
      </c>
      <c r="C4">
        <v>47</v>
      </c>
      <c r="D4">
        <v>81</v>
      </c>
      <c r="E4">
        <v>26</v>
      </c>
    </row>
    <row r="5" spans="1:8" ht="15.75">
      <c r="A5" s="1">
        <v>2003</v>
      </c>
      <c r="B5">
        <v>81</v>
      </c>
      <c r="C5">
        <v>49</v>
      </c>
      <c r="D5">
        <v>81</v>
      </c>
      <c r="E5">
        <v>25</v>
      </c>
    </row>
    <row r="6" spans="1:8" ht="15.75">
      <c r="A6" s="1">
        <v>2004</v>
      </c>
      <c r="B6">
        <v>81</v>
      </c>
      <c r="C6">
        <v>38</v>
      </c>
      <c r="D6">
        <v>81</v>
      </c>
      <c r="E6">
        <v>30</v>
      </c>
    </row>
    <row r="7" spans="1:8" ht="15.75">
      <c r="A7" s="1">
        <v>2005</v>
      </c>
      <c r="B7">
        <v>81</v>
      </c>
      <c r="C7">
        <v>40</v>
      </c>
      <c r="D7">
        <v>81</v>
      </c>
      <c r="E7">
        <v>27</v>
      </c>
    </row>
    <row r="8" spans="1:8" ht="15.75">
      <c r="A8" s="1">
        <v>2006</v>
      </c>
      <c r="B8">
        <v>81</v>
      </c>
      <c r="C8">
        <v>44</v>
      </c>
      <c r="D8">
        <v>81</v>
      </c>
      <c r="E8">
        <v>32</v>
      </c>
    </row>
    <row r="9" spans="1:8" ht="15.75">
      <c r="A9" s="1">
        <v>2007</v>
      </c>
      <c r="B9">
        <v>82</v>
      </c>
      <c r="C9">
        <v>51</v>
      </c>
      <c r="D9">
        <v>81</v>
      </c>
      <c r="E9">
        <v>39</v>
      </c>
    </row>
    <row r="10" spans="1:8" ht="15.75">
      <c r="A10" s="1">
        <v>2008</v>
      </c>
      <c r="B10">
        <v>81</v>
      </c>
      <c r="C10">
        <v>53</v>
      </c>
      <c r="D10">
        <v>81</v>
      </c>
      <c r="E10">
        <v>41</v>
      </c>
    </row>
    <row r="11" spans="1:8" ht="15.75">
      <c r="A11" s="1">
        <v>2009</v>
      </c>
      <c r="B11">
        <v>81</v>
      </c>
      <c r="C11">
        <v>51</v>
      </c>
      <c r="D11">
        <v>81</v>
      </c>
      <c r="E11">
        <v>41</v>
      </c>
    </row>
    <row r="12" spans="1:8" ht="15.75">
      <c r="A12" s="1">
        <v>2010</v>
      </c>
      <c r="B12">
        <v>81</v>
      </c>
      <c r="C12">
        <v>52</v>
      </c>
      <c r="D12">
        <v>81</v>
      </c>
      <c r="E12">
        <v>31</v>
      </c>
    </row>
    <row r="13" spans="1:8" ht="15.75">
      <c r="A13" s="1" t="s">
        <v>23</v>
      </c>
      <c r="B13">
        <f>SUM(B2:B12)</f>
        <v>892</v>
      </c>
      <c r="C13">
        <f>SUM(C2:C12)</f>
        <v>514</v>
      </c>
      <c r="D13">
        <f>SUM(D2:D12)</f>
        <v>891</v>
      </c>
      <c r="E13">
        <f>SUM(E2:E12)</f>
        <v>358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0.59259259259259256</v>
      </c>
      <c r="C16">
        <f>E2/D2</f>
        <v>0.41975308641975306</v>
      </c>
      <c r="D16">
        <f>B16-C16</f>
        <v>0.1728395061728395</v>
      </c>
    </row>
    <row r="17" spans="1:4" ht="15.75">
      <c r="A17" s="1">
        <v>2001</v>
      </c>
      <c r="B17">
        <f t="shared" ref="B17:B26" si="0">C3/B3</f>
        <v>0.50617283950617287</v>
      </c>
      <c r="C17">
        <f t="shared" ref="C17:C26" si="1">E3/D3</f>
        <v>0.39506172839506171</v>
      </c>
      <c r="D17">
        <f t="shared" ref="D17:D27" si="2">B17-C17</f>
        <v>0.11111111111111116</v>
      </c>
    </row>
    <row r="18" spans="1:4" ht="15.75">
      <c r="A18" s="1">
        <v>2002</v>
      </c>
      <c r="B18">
        <f t="shared" si="0"/>
        <v>0.58024691358024694</v>
      </c>
      <c r="C18">
        <f>E4/D4</f>
        <v>0.32098765432098764</v>
      </c>
      <c r="D18">
        <f t="shared" si="2"/>
        <v>0.2592592592592593</v>
      </c>
    </row>
    <row r="19" spans="1:4" ht="15.75">
      <c r="A19" s="1">
        <v>2003</v>
      </c>
      <c r="B19">
        <f>C5/B5</f>
        <v>0.60493827160493829</v>
      </c>
      <c r="C19">
        <f t="shared" si="1"/>
        <v>0.30864197530864196</v>
      </c>
      <c r="D19">
        <f t="shared" si="2"/>
        <v>0.29629629629629634</v>
      </c>
    </row>
    <row r="20" spans="1:4" ht="15.75">
      <c r="A20" s="1">
        <v>2004</v>
      </c>
      <c r="B20">
        <f t="shared" si="0"/>
        <v>0.46913580246913578</v>
      </c>
      <c r="C20">
        <f t="shared" si="1"/>
        <v>0.37037037037037035</v>
      </c>
      <c r="D20">
        <f t="shared" si="2"/>
        <v>9.8765432098765427E-2</v>
      </c>
    </row>
    <row r="21" spans="1:4" ht="15.75">
      <c r="A21" s="1">
        <v>2005</v>
      </c>
      <c r="B21">
        <f t="shared" si="0"/>
        <v>0.49382716049382713</v>
      </c>
      <c r="C21">
        <f t="shared" si="1"/>
        <v>0.33333333333333331</v>
      </c>
      <c r="D21">
        <f t="shared" si="2"/>
        <v>0.16049382716049382</v>
      </c>
    </row>
    <row r="22" spans="1:4" ht="15.75">
      <c r="A22" s="1">
        <v>2006</v>
      </c>
      <c r="B22">
        <f t="shared" si="0"/>
        <v>0.54320987654320985</v>
      </c>
      <c r="C22">
        <f t="shared" si="1"/>
        <v>0.39506172839506171</v>
      </c>
      <c r="D22">
        <f t="shared" si="2"/>
        <v>0.14814814814814814</v>
      </c>
    </row>
    <row r="23" spans="1:4" ht="15.75">
      <c r="A23" s="1">
        <v>2007</v>
      </c>
      <c r="B23">
        <f t="shared" si="0"/>
        <v>0.62195121951219512</v>
      </c>
      <c r="C23">
        <f t="shared" si="1"/>
        <v>0.48148148148148145</v>
      </c>
      <c r="D23">
        <f t="shared" si="2"/>
        <v>0.14046973803071366</v>
      </c>
    </row>
    <row r="24" spans="1:4" ht="15.75">
      <c r="A24" s="1">
        <v>2008</v>
      </c>
      <c r="B24">
        <f t="shared" si="0"/>
        <v>0.65432098765432101</v>
      </c>
      <c r="C24">
        <f t="shared" si="1"/>
        <v>0.50617283950617287</v>
      </c>
      <c r="D24">
        <f t="shared" si="2"/>
        <v>0.14814814814814814</v>
      </c>
    </row>
    <row r="25" spans="1:4" ht="15.75">
      <c r="A25" s="1">
        <v>2009</v>
      </c>
      <c r="B25">
        <f t="shared" si="0"/>
        <v>0.62962962962962965</v>
      </c>
      <c r="C25">
        <f t="shared" si="1"/>
        <v>0.50617283950617287</v>
      </c>
      <c r="D25">
        <f t="shared" si="2"/>
        <v>0.12345679012345678</v>
      </c>
    </row>
    <row r="26" spans="1:4" ht="15.75">
      <c r="A26" s="1">
        <v>2010</v>
      </c>
      <c r="B26">
        <f t="shared" si="0"/>
        <v>0.64197530864197527</v>
      </c>
      <c r="C26">
        <f t="shared" si="1"/>
        <v>0.38271604938271603</v>
      </c>
      <c r="D26">
        <f t="shared" si="2"/>
        <v>0.25925925925925924</v>
      </c>
    </row>
    <row r="27" spans="1:4" ht="15.75">
      <c r="A27" s="2" t="s">
        <v>50</v>
      </c>
      <c r="B27" s="3">
        <f>AVERAGE(B16:B26)</f>
        <v>0.57618187292984047</v>
      </c>
      <c r="C27" s="3">
        <f>AVERAGE(C16:C26)</f>
        <v>0.40179573512906847</v>
      </c>
      <c r="D27" s="3">
        <f t="shared" si="2"/>
        <v>0.174386137800772</v>
      </c>
    </row>
    <row r="28" spans="1:4">
      <c r="A28" s="3" t="s">
        <v>51</v>
      </c>
      <c r="B28" s="3">
        <f>STDEV(B16:B26)</f>
        <v>6.3818756744220315E-2</v>
      </c>
      <c r="C28" s="3">
        <f t="shared" ref="C28:D28" si="3">STDEV(C16:C26)</f>
        <v>7.0567978203578643E-2</v>
      </c>
      <c r="D28" s="3">
        <f t="shared" si="3"/>
        <v>6.6563934352324022E-2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G2" sqref="G2:H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44</v>
      </c>
      <c r="D2">
        <v>81</v>
      </c>
      <c r="E2">
        <v>42</v>
      </c>
      <c r="G2" s="4" t="s">
        <v>52</v>
      </c>
      <c r="H2" s="5">
        <f>(D27-0)/(D28/(SQRT(11)))</f>
        <v>5.0870557497158222</v>
      </c>
    </row>
    <row r="3" spans="1:8" ht="15.75">
      <c r="A3" s="1">
        <v>2001</v>
      </c>
      <c r="B3">
        <v>81</v>
      </c>
      <c r="C3">
        <v>44</v>
      </c>
      <c r="D3">
        <v>81</v>
      </c>
      <c r="E3">
        <v>42</v>
      </c>
    </row>
    <row r="4" spans="1:8" ht="15.75">
      <c r="A4" s="1">
        <v>2002</v>
      </c>
      <c r="B4">
        <v>81</v>
      </c>
      <c r="C4">
        <v>46</v>
      </c>
      <c r="D4">
        <v>81</v>
      </c>
      <c r="E4">
        <v>46</v>
      </c>
    </row>
    <row r="5" spans="1:8" ht="15.75">
      <c r="A5" s="1">
        <v>2003</v>
      </c>
      <c r="B5">
        <v>81</v>
      </c>
      <c r="C5">
        <v>46</v>
      </c>
      <c r="D5">
        <v>81</v>
      </c>
      <c r="E5">
        <v>39</v>
      </c>
    </row>
    <row r="6" spans="1:8" ht="15.75">
      <c r="A6" s="1">
        <v>2004</v>
      </c>
      <c r="B6">
        <v>81</v>
      </c>
      <c r="C6">
        <v>49</v>
      </c>
      <c r="D6">
        <v>81</v>
      </c>
      <c r="E6">
        <v>44</v>
      </c>
    </row>
    <row r="7" spans="1:8" ht="15.75">
      <c r="A7" s="1">
        <v>2005</v>
      </c>
      <c r="B7">
        <v>81</v>
      </c>
      <c r="C7">
        <v>40</v>
      </c>
      <c r="D7">
        <v>81</v>
      </c>
      <c r="E7">
        <v>31</v>
      </c>
    </row>
    <row r="8" spans="1:8" ht="15.75">
      <c r="A8" s="1">
        <v>2006</v>
      </c>
      <c r="B8">
        <v>81</v>
      </c>
      <c r="C8">
        <v>49</v>
      </c>
      <c r="D8">
        <v>81</v>
      </c>
      <c r="E8">
        <v>39</v>
      </c>
    </row>
    <row r="9" spans="1:8" ht="15.75">
      <c r="A9" s="1">
        <v>2007</v>
      </c>
      <c r="B9">
        <v>81</v>
      </c>
      <c r="C9">
        <v>53</v>
      </c>
      <c r="D9">
        <v>81</v>
      </c>
      <c r="E9">
        <v>39</v>
      </c>
    </row>
    <row r="10" spans="1:8" ht="15.75">
      <c r="A10" s="1">
        <v>2008</v>
      </c>
      <c r="B10">
        <v>81</v>
      </c>
      <c r="C10">
        <v>48</v>
      </c>
      <c r="D10">
        <v>81</v>
      </c>
      <c r="E10">
        <v>36</v>
      </c>
    </row>
    <row r="11" spans="1:8" ht="15.75">
      <c r="A11" s="1">
        <v>2009</v>
      </c>
      <c r="B11">
        <v>81</v>
      </c>
      <c r="C11">
        <v>50</v>
      </c>
      <c r="D11">
        <v>81</v>
      </c>
      <c r="E11">
        <v>45</v>
      </c>
    </row>
    <row r="12" spans="1:8" ht="15.75">
      <c r="A12" s="1">
        <v>2010</v>
      </c>
      <c r="B12">
        <v>81</v>
      </c>
      <c r="C12">
        <v>45</v>
      </c>
      <c r="D12">
        <v>81</v>
      </c>
      <c r="E12">
        <v>35</v>
      </c>
    </row>
    <row r="13" spans="1:8" ht="15.75">
      <c r="A13" s="1" t="s">
        <v>23</v>
      </c>
      <c r="B13">
        <f>SUM(B2:B12)</f>
        <v>891</v>
      </c>
      <c r="C13">
        <f>SUM(C2:C12)</f>
        <v>514</v>
      </c>
      <c r="D13">
        <f>SUM(D2:D12)</f>
        <v>891</v>
      </c>
      <c r="E13">
        <f>SUM(E2:E12)</f>
        <v>438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0.54320987654320985</v>
      </c>
      <c r="C16">
        <f>E2/D2</f>
        <v>0.51851851851851849</v>
      </c>
      <c r="D16">
        <f>B16-C16</f>
        <v>2.4691358024691357E-2</v>
      </c>
    </row>
    <row r="17" spans="1:4" ht="15.75">
      <c r="A17" s="1">
        <v>2001</v>
      </c>
      <c r="B17">
        <f t="shared" ref="B17:B26" si="0">C3/B3</f>
        <v>0.54320987654320985</v>
      </c>
      <c r="C17">
        <f t="shared" ref="C17:C26" si="1">E3/D3</f>
        <v>0.51851851851851849</v>
      </c>
      <c r="D17">
        <f t="shared" ref="D17:D27" si="2">B17-C17</f>
        <v>2.4691358024691357E-2</v>
      </c>
    </row>
    <row r="18" spans="1:4" ht="15.75">
      <c r="A18" s="1">
        <v>2002</v>
      </c>
      <c r="B18">
        <f t="shared" si="0"/>
        <v>0.5679012345679012</v>
      </c>
      <c r="C18">
        <f>E4/D4</f>
        <v>0.5679012345679012</v>
      </c>
      <c r="D18">
        <f t="shared" si="2"/>
        <v>0</v>
      </c>
    </row>
    <row r="19" spans="1:4" ht="15.75">
      <c r="A19" s="1">
        <v>2003</v>
      </c>
      <c r="B19">
        <f>C5/B5</f>
        <v>0.5679012345679012</v>
      </c>
      <c r="C19">
        <f t="shared" si="1"/>
        <v>0.48148148148148145</v>
      </c>
      <c r="D19">
        <f t="shared" si="2"/>
        <v>8.6419753086419748E-2</v>
      </c>
    </row>
    <row r="20" spans="1:4" ht="15.75">
      <c r="A20" s="1">
        <v>2004</v>
      </c>
      <c r="B20">
        <f t="shared" si="0"/>
        <v>0.60493827160493829</v>
      </c>
      <c r="C20">
        <f t="shared" si="1"/>
        <v>0.54320987654320985</v>
      </c>
      <c r="D20">
        <f t="shared" si="2"/>
        <v>6.1728395061728447E-2</v>
      </c>
    </row>
    <row r="21" spans="1:4" ht="15.75">
      <c r="A21" s="1">
        <v>2005</v>
      </c>
      <c r="B21">
        <f t="shared" si="0"/>
        <v>0.49382716049382713</v>
      </c>
      <c r="C21">
        <f t="shared" si="1"/>
        <v>0.38271604938271603</v>
      </c>
      <c r="D21">
        <f t="shared" si="2"/>
        <v>0.1111111111111111</v>
      </c>
    </row>
    <row r="22" spans="1:4" ht="15.75">
      <c r="A22" s="1">
        <v>2006</v>
      </c>
      <c r="B22">
        <f t="shared" si="0"/>
        <v>0.60493827160493829</v>
      </c>
      <c r="C22">
        <f t="shared" si="1"/>
        <v>0.48148148148148145</v>
      </c>
      <c r="D22">
        <f t="shared" si="2"/>
        <v>0.12345679012345684</v>
      </c>
    </row>
    <row r="23" spans="1:4" ht="15.75">
      <c r="A23" s="1">
        <v>2007</v>
      </c>
      <c r="B23">
        <f t="shared" si="0"/>
        <v>0.65432098765432101</v>
      </c>
      <c r="C23">
        <f t="shared" si="1"/>
        <v>0.48148148148148145</v>
      </c>
      <c r="D23">
        <f t="shared" si="2"/>
        <v>0.17283950617283955</v>
      </c>
    </row>
    <row r="24" spans="1:4" ht="15.75">
      <c r="A24" s="1">
        <v>2008</v>
      </c>
      <c r="B24">
        <f t="shared" si="0"/>
        <v>0.59259259259259256</v>
      </c>
      <c r="C24">
        <f t="shared" si="1"/>
        <v>0.44444444444444442</v>
      </c>
      <c r="D24">
        <f t="shared" si="2"/>
        <v>0.14814814814814814</v>
      </c>
    </row>
    <row r="25" spans="1:4" ht="15.75">
      <c r="A25" s="1">
        <v>2009</v>
      </c>
      <c r="B25">
        <f t="shared" si="0"/>
        <v>0.61728395061728392</v>
      </c>
      <c r="C25">
        <f t="shared" si="1"/>
        <v>0.55555555555555558</v>
      </c>
      <c r="D25">
        <f t="shared" si="2"/>
        <v>6.1728395061728336E-2</v>
      </c>
    </row>
    <row r="26" spans="1:4" ht="15.75">
      <c r="A26" s="1">
        <v>2010</v>
      </c>
      <c r="B26">
        <f t="shared" si="0"/>
        <v>0.55555555555555558</v>
      </c>
      <c r="C26">
        <f t="shared" si="1"/>
        <v>0.43209876543209874</v>
      </c>
      <c r="D26">
        <f t="shared" si="2"/>
        <v>0.12345679012345684</v>
      </c>
    </row>
    <row r="27" spans="1:4" ht="15.75">
      <c r="A27" s="2" t="s">
        <v>50</v>
      </c>
      <c r="B27" s="3">
        <f>AVERAGE(B16:B26)</f>
        <v>0.57687991021324347</v>
      </c>
      <c r="C27" s="3">
        <f>AVERAGE(C16:C26)</f>
        <v>0.49158249158249157</v>
      </c>
      <c r="D27" s="3">
        <f t="shared" si="2"/>
        <v>8.5297418630751909E-2</v>
      </c>
    </row>
    <row r="28" spans="1:4">
      <c r="A28" s="3" t="s">
        <v>51</v>
      </c>
      <c r="B28" s="3">
        <f>STDEV(B16:B26)</f>
        <v>4.3854420001441283E-2</v>
      </c>
      <c r="C28" s="3">
        <f t="shared" ref="C28:D28" si="3">STDEV(C16:C26)</f>
        <v>5.6526004665283548E-2</v>
      </c>
      <c r="D28" s="3">
        <f t="shared" si="3"/>
        <v>5.5611643965151732E-2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8"/>
  <sheetViews>
    <sheetView topLeftCell="A4" workbookViewId="0">
      <selection activeCell="I12" sqref="I12"/>
    </sheetView>
  </sheetViews>
  <sheetFormatPr defaultRowHeight="15"/>
  <cols>
    <col min="1" max="1" width="18.140625" bestFit="1" customWidth="1"/>
    <col min="2" max="2" width="21" bestFit="1" customWidth="1"/>
    <col min="3" max="3" width="20.5703125" bestFit="1" customWidth="1"/>
    <col min="4" max="4" width="23.140625" bestFit="1" customWidth="1"/>
    <col min="5" max="5" width="10.7109375" bestFit="1" customWidth="1"/>
  </cols>
  <sheetData>
    <row r="1" spans="1:8" ht="15.75">
      <c r="A1" s="1" t="s">
        <v>18</v>
      </c>
      <c r="B1" t="s">
        <v>19</v>
      </c>
      <c r="C1" t="s">
        <v>20</v>
      </c>
      <c r="D1" t="s">
        <v>21</v>
      </c>
      <c r="E1" t="s">
        <v>22</v>
      </c>
    </row>
    <row r="2" spans="1:8" ht="15.75">
      <c r="A2" s="1">
        <v>2000</v>
      </c>
      <c r="B2">
        <v>81</v>
      </c>
      <c r="C2">
        <v>55</v>
      </c>
      <c r="D2">
        <v>81</v>
      </c>
      <c r="E2">
        <v>42</v>
      </c>
      <c r="G2" s="4" t="s">
        <v>52</v>
      </c>
      <c r="H2" s="5">
        <f>(D27-0)/(D28/(SQRT(11)))</f>
        <v>4.2423782591555019</v>
      </c>
    </row>
    <row r="3" spans="1:8" ht="15.75">
      <c r="A3" s="1">
        <v>2001</v>
      </c>
      <c r="B3">
        <v>81</v>
      </c>
      <c r="C3">
        <v>49</v>
      </c>
      <c r="D3">
        <v>81</v>
      </c>
      <c r="E3">
        <v>41</v>
      </c>
    </row>
    <row r="4" spans="1:8" ht="15.75">
      <c r="A4" s="1">
        <v>2002</v>
      </c>
      <c r="B4">
        <v>81</v>
      </c>
      <c r="C4">
        <v>50</v>
      </c>
      <c r="D4">
        <v>81</v>
      </c>
      <c r="E4">
        <v>45</v>
      </c>
    </row>
    <row r="5" spans="1:8" ht="15.75">
      <c r="A5" s="1">
        <v>2003</v>
      </c>
      <c r="B5">
        <v>81</v>
      </c>
      <c r="C5">
        <v>47</v>
      </c>
      <c r="D5">
        <v>80</v>
      </c>
      <c r="E5">
        <v>43</v>
      </c>
    </row>
    <row r="6" spans="1:8" ht="15.75">
      <c r="A6" s="1">
        <v>2004</v>
      </c>
      <c r="B6">
        <v>82</v>
      </c>
      <c r="C6">
        <v>47</v>
      </c>
      <c r="D6">
        <v>80</v>
      </c>
      <c r="E6">
        <v>44</v>
      </c>
    </row>
    <row r="7" spans="1:8" ht="15.75">
      <c r="A7" s="1">
        <v>2005</v>
      </c>
      <c r="B7">
        <v>81</v>
      </c>
      <c r="C7">
        <v>37</v>
      </c>
      <c r="D7">
        <v>81</v>
      </c>
      <c r="E7">
        <v>38</v>
      </c>
    </row>
    <row r="8" spans="1:8" ht="15.75">
      <c r="A8" s="1">
        <v>2006</v>
      </c>
      <c r="B8">
        <v>81</v>
      </c>
      <c r="C8">
        <v>43</v>
      </c>
      <c r="D8">
        <v>80</v>
      </c>
      <c r="E8">
        <v>33</v>
      </c>
    </row>
    <row r="9" spans="1:8" ht="15.75">
      <c r="A9" s="1">
        <v>2007</v>
      </c>
      <c r="B9">
        <v>81</v>
      </c>
      <c r="C9">
        <v>39</v>
      </c>
      <c r="D9">
        <v>81</v>
      </c>
      <c r="E9">
        <v>32</v>
      </c>
    </row>
    <row r="10" spans="1:8" ht="15.75">
      <c r="A10" s="1">
        <v>2008</v>
      </c>
      <c r="B10">
        <v>81</v>
      </c>
      <c r="C10">
        <v>37</v>
      </c>
      <c r="D10">
        <v>81</v>
      </c>
      <c r="E10">
        <v>35</v>
      </c>
    </row>
    <row r="11" spans="1:8" ht="15.75">
      <c r="A11" s="1">
        <v>2009</v>
      </c>
      <c r="B11">
        <v>81</v>
      </c>
      <c r="C11">
        <v>52</v>
      </c>
      <c r="D11">
        <v>81</v>
      </c>
      <c r="E11">
        <v>36</v>
      </c>
    </row>
    <row r="12" spans="1:8" ht="15.75">
      <c r="A12" s="1">
        <v>2010</v>
      </c>
      <c r="B12">
        <v>81</v>
      </c>
      <c r="C12">
        <v>49</v>
      </c>
      <c r="D12">
        <v>81</v>
      </c>
      <c r="E12">
        <v>43</v>
      </c>
    </row>
    <row r="13" spans="1:8" ht="15.75">
      <c r="A13" s="1" t="s">
        <v>23</v>
      </c>
      <c r="B13">
        <f>SUM(B2:B12)</f>
        <v>892</v>
      </c>
      <c r="C13">
        <f>SUM(C2:C12)</f>
        <v>505</v>
      </c>
      <c r="D13">
        <f>SUM(D2:D12)</f>
        <v>888</v>
      </c>
      <c r="E13">
        <f>SUM(E2:E12)</f>
        <v>432</v>
      </c>
    </row>
    <row r="15" spans="1:8" ht="15.75">
      <c r="A15" s="1" t="s">
        <v>18</v>
      </c>
      <c r="B15" t="s">
        <v>47</v>
      </c>
      <c r="C15" t="s">
        <v>48</v>
      </c>
      <c r="D15" t="s">
        <v>49</v>
      </c>
    </row>
    <row r="16" spans="1:8" ht="15.75">
      <c r="A16" s="1">
        <v>2000</v>
      </c>
      <c r="B16">
        <f>C2/B2</f>
        <v>0.67901234567901236</v>
      </c>
      <c r="C16">
        <f>E2/D2</f>
        <v>0.51851851851851849</v>
      </c>
      <c r="D16">
        <f>B16-C16</f>
        <v>0.16049382716049387</v>
      </c>
    </row>
    <row r="17" spans="1:4" ht="15.75">
      <c r="A17" s="1">
        <v>2001</v>
      </c>
      <c r="B17">
        <f t="shared" ref="B17:B26" si="0">C3/B3</f>
        <v>0.60493827160493829</v>
      </c>
      <c r="C17">
        <f t="shared" ref="C17:C26" si="1">E3/D3</f>
        <v>0.50617283950617287</v>
      </c>
      <c r="D17">
        <f t="shared" ref="D17:D27" si="2">B17-C17</f>
        <v>9.8765432098765427E-2</v>
      </c>
    </row>
    <row r="18" spans="1:4" ht="15.75">
      <c r="A18" s="1">
        <v>2002</v>
      </c>
      <c r="B18">
        <f t="shared" si="0"/>
        <v>0.61728395061728392</v>
      </c>
      <c r="C18">
        <f>E4/D4</f>
        <v>0.55555555555555558</v>
      </c>
      <c r="D18">
        <f t="shared" si="2"/>
        <v>6.1728395061728336E-2</v>
      </c>
    </row>
    <row r="19" spans="1:4" ht="15.75">
      <c r="A19" s="1">
        <v>2003</v>
      </c>
      <c r="B19">
        <f>C5/B5</f>
        <v>0.58024691358024694</v>
      </c>
      <c r="C19">
        <f t="shared" si="1"/>
        <v>0.53749999999999998</v>
      </c>
      <c r="D19">
        <f t="shared" si="2"/>
        <v>4.2746913580246959E-2</v>
      </c>
    </row>
    <row r="20" spans="1:4" ht="15.75">
      <c r="A20" s="1">
        <v>2004</v>
      </c>
      <c r="B20">
        <f t="shared" si="0"/>
        <v>0.57317073170731703</v>
      </c>
      <c r="C20">
        <f t="shared" si="1"/>
        <v>0.55000000000000004</v>
      </c>
      <c r="D20">
        <f t="shared" si="2"/>
        <v>2.3170731707316983E-2</v>
      </c>
    </row>
    <row r="21" spans="1:4" ht="15.75">
      <c r="A21" s="1">
        <v>2005</v>
      </c>
      <c r="B21">
        <f t="shared" si="0"/>
        <v>0.4567901234567901</v>
      </c>
      <c r="C21">
        <f t="shared" si="1"/>
        <v>0.46913580246913578</v>
      </c>
      <c r="D21">
        <f t="shared" si="2"/>
        <v>-1.2345679012345678E-2</v>
      </c>
    </row>
    <row r="22" spans="1:4" ht="15.75">
      <c r="A22" s="1">
        <v>2006</v>
      </c>
      <c r="B22">
        <f t="shared" si="0"/>
        <v>0.53086419753086422</v>
      </c>
      <c r="C22">
        <f t="shared" si="1"/>
        <v>0.41249999999999998</v>
      </c>
      <c r="D22">
        <f t="shared" si="2"/>
        <v>0.11836419753086425</v>
      </c>
    </row>
    <row r="23" spans="1:4" ht="15.75">
      <c r="A23" s="1">
        <v>2007</v>
      </c>
      <c r="B23">
        <f>C9/B9</f>
        <v>0.48148148148148145</v>
      </c>
      <c r="C23">
        <f t="shared" si="1"/>
        <v>0.39506172839506171</v>
      </c>
      <c r="D23">
        <f t="shared" si="2"/>
        <v>8.6419753086419748E-2</v>
      </c>
    </row>
    <row r="24" spans="1:4" ht="15.75">
      <c r="A24" s="1">
        <v>2008</v>
      </c>
      <c r="B24">
        <f t="shared" si="0"/>
        <v>0.4567901234567901</v>
      </c>
      <c r="C24">
        <f t="shared" si="1"/>
        <v>0.43209876543209874</v>
      </c>
      <c r="D24">
        <f t="shared" si="2"/>
        <v>2.4691358024691357E-2</v>
      </c>
    </row>
    <row r="25" spans="1:4" ht="15.75">
      <c r="A25" s="1">
        <v>2009</v>
      </c>
      <c r="B25">
        <f t="shared" si="0"/>
        <v>0.64197530864197527</v>
      </c>
      <c r="C25">
        <f t="shared" si="1"/>
        <v>0.44444444444444442</v>
      </c>
      <c r="D25">
        <f t="shared" si="2"/>
        <v>0.19753086419753085</v>
      </c>
    </row>
    <row r="26" spans="1:4" ht="15.75">
      <c r="A26" s="1">
        <v>2010</v>
      </c>
      <c r="B26">
        <f t="shared" si="0"/>
        <v>0.60493827160493829</v>
      </c>
      <c r="C26">
        <f t="shared" si="1"/>
        <v>0.53086419753086422</v>
      </c>
      <c r="D26">
        <f t="shared" si="2"/>
        <v>7.407407407407407E-2</v>
      </c>
    </row>
    <row r="27" spans="1:4" ht="15.75">
      <c r="A27" s="2" t="s">
        <v>50</v>
      </c>
      <c r="B27" s="3">
        <f>AVERAGE(B16:B26)</f>
        <v>0.56613561085105801</v>
      </c>
      <c r="C27" s="3">
        <f>AVERAGE(C16:C26)</f>
        <v>0.48653198653198654</v>
      </c>
      <c r="D27" s="3">
        <f t="shared" si="2"/>
        <v>7.9603624319071475E-2</v>
      </c>
    </row>
    <row r="28" spans="1:4">
      <c r="A28" s="3" t="s">
        <v>51</v>
      </c>
      <c r="B28" s="3">
        <f>STDEV(B16:B26)</f>
        <v>7.5294189606185474E-2</v>
      </c>
      <c r="C28" s="3">
        <f>STDEV(C16:C26)</f>
        <v>5.8007700875889613E-2</v>
      </c>
      <c r="D28" s="3">
        <f>STDEV(D16:D26)</f>
        <v>6.2232865079627761E-2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NL</vt:lpstr>
      <vt:lpstr>Atlanta</vt:lpstr>
      <vt:lpstr>Florida</vt:lpstr>
      <vt:lpstr>CHI Cubs</vt:lpstr>
      <vt:lpstr>Houston</vt:lpstr>
      <vt:lpstr>Arizona</vt:lpstr>
      <vt:lpstr>Colorado</vt:lpstr>
      <vt:lpstr>LA</vt:lpstr>
      <vt:lpstr>San Francisco</vt:lpstr>
    </vt:vector>
  </TitlesOfParts>
  <Company>U.S.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 M. Mcdonnell</dc:creator>
  <cp:lastModifiedBy>Maxwell M. Mcdonnell</cp:lastModifiedBy>
  <dcterms:created xsi:type="dcterms:W3CDTF">2011-03-20T22:35:16Z</dcterms:created>
  <dcterms:modified xsi:type="dcterms:W3CDTF">2011-03-22T05:13:13Z</dcterms:modified>
</cp:coreProperties>
</file>