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600" windowHeight="8445" tabRatio="925" firstSheet="1" activeTab="5"/>
  </bookViews>
  <sheets>
    <sheet name="AL" sheetId="1" r:id="rId1"/>
    <sheet name="Baltimore" sheetId="3" r:id="rId2"/>
    <sheet name="Boston" sheetId="4" r:id="rId3"/>
    <sheet name="Tampa Bay" sheetId="5" r:id="rId4"/>
    <sheet name="Toronto" sheetId="6" r:id="rId5"/>
    <sheet name="CHI White Sox" sheetId="7" r:id="rId6"/>
    <sheet name="Cleveland" sheetId="8" r:id="rId7"/>
    <sheet name="Detroit" sheetId="9" r:id="rId8"/>
    <sheet name="Kansas City" sheetId="10" r:id="rId9"/>
    <sheet name="LA Angels" sheetId="12" r:id="rId10"/>
    <sheet name="Oakland" sheetId="13" r:id="rId11"/>
    <sheet name="Seattle" sheetId="14" r:id="rId12"/>
    <sheet name="Texas" sheetId="15" r:id="rId13"/>
  </sheets>
  <calcPr calcId="125725"/>
</workbook>
</file>

<file path=xl/calcChain.xml><?xml version="1.0" encoding="utf-8"?>
<calcChain xmlns="http://schemas.openxmlformats.org/spreadsheetml/2006/main">
  <c r="H2" i="15"/>
  <c r="H2" i="14"/>
  <c r="H2" i="13"/>
  <c r="H2" i="12"/>
  <c r="H2" i="10"/>
  <c r="H2" i="9"/>
  <c r="H2" i="8"/>
  <c r="H2" i="7"/>
  <c r="H2" i="6"/>
  <c r="H2" i="5"/>
  <c r="H2" i="4"/>
  <c r="H2" i="3"/>
  <c r="C26" i="15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D17" s="1"/>
  <c r="C16"/>
  <c r="C28" s="1"/>
  <c r="B16"/>
  <c r="B27" s="1"/>
  <c r="C26" i="14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D17" s="1"/>
  <c r="C16"/>
  <c r="C28" s="1"/>
  <c r="B16"/>
  <c r="B27" s="1"/>
  <c r="C26" i="13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C27" s="1"/>
  <c r="B17"/>
  <c r="D17" s="1"/>
  <c r="C16"/>
  <c r="C28" s="1"/>
  <c r="B16"/>
  <c r="B27" s="1"/>
  <c r="D27" s="1"/>
  <c r="C26" i="12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D17" s="1"/>
  <c r="C16"/>
  <c r="C28" s="1"/>
  <c r="B16"/>
  <c r="B27" s="1"/>
  <c r="C26" i="10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C27" s="1"/>
  <c r="B17"/>
  <c r="D17" s="1"/>
  <c r="C16"/>
  <c r="C28" s="1"/>
  <c r="B16"/>
  <c r="B27" s="1"/>
  <c r="D27" s="1"/>
  <c r="C26" i="9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D17" s="1"/>
  <c r="C16"/>
  <c r="C28" s="1"/>
  <c r="B16"/>
  <c r="B27" s="1"/>
  <c r="C26" i="8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C27" s="1"/>
  <c r="B17"/>
  <c r="D17" s="1"/>
  <c r="C16"/>
  <c r="C28" s="1"/>
  <c r="B16"/>
  <c r="B27" s="1"/>
  <c r="C26" i="7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B27" s="1"/>
  <c r="D27" s="1"/>
  <c r="C16"/>
  <c r="C27" s="1"/>
  <c r="B16"/>
  <c r="B28" s="1"/>
  <c r="C26" i="6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B27" s="1"/>
  <c r="C16"/>
  <c r="C28" s="1"/>
  <c r="B16"/>
  <c r="B28" s="1"/>
  <c r="C26" i="5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C27" s="1"/>
  <c r="B17"/>
  <c r="D17" s="1"/>
  <c r="C16"/>
  <c r="C28" s="1"/>
  <c r="B16"/>
  <c r="B27" s="1"/>
  <c r="C16" i="4"/>
  <c r="B16"/>
  <c r="C26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B27" s="1"/>
  <c r="D27" s="1"/>
  <c r="C27"/>
  <c r="B28"/>
  <c r="C28" i="3"/>
  <c r="D28"/>
  <c r="B28"/>
  <c r="C27"/>
  <c r="D27" s="1"/>
  <c r="B27"/>
  <c r="C18"/>
  <c r="C16"/>
  <c r="B16"/>
  <c r="C26"/>
  <c r="C25"/>
  <c r="C24"/>
  <c r="C23"/>
  <c r="C22"/>
  <c r="C21"/>
  <c r="C20"/>
  <c r="C19"/>
  <c r="C17"/>
  <c r="B26"/>
  <c r="D26" s="1"/>
  <c r="B25"/>
  <c r="D25" s="1"/>
  <c r="B24"/>
  <c r="D24" s="1"/>
  <c r="B23"/>
  <c r="D23" s="1"/>
  <c r="B22"/>
  <c r="D22" s="1"/>
  <c r="B21"/>
  <c r="D21" s="1"/>
  <c r="B20"/>
  <c r="D20" s="1"/>
  <c r="B19"/>
  <c r="D19" s="1"/>
  <c r="B18"/>
  <c r="D18" s="1"/>
  <c r="B17"/>
  <c r="D17" s="1"/>
  <c r="D16"/>
  <c r="E13" i="15"/>
  <c r="D13"/>
  <c r="C13"/>
  <c r="B13"/>
  <c r="E13" i="14"/>
  <c r="D13"/>
  <c r="C13"/>
  <c r="B13"/>
  <c r="E13" i="13"/>
  <c r="D13"/>
  <c r="C13"/>
  <c r="B13"/>
  <c r="E13" i="12"/>
  <c r="D13"/>
  <c r="C13"/>
  <c r="B13"/>
  <c r="E13" i="10"/>
  <c r="D13"/>
  <c r="C13"/>
  <c r="B13"/>
  <c r="E13" i="9"/>
  <c r="D13"/>
  <c r="C13"/>
  <c r="B13"/>
  <c r="E13" i="8"/>
  <c r="D13"/>
  <c r="C13"/>
  <c r="B13"/>
  <c r="E13" i="7"/>
  <c r="D13"/>
  <c r="C13"/>
  <c r="B13"/>
  <c r="E13" i="6"/>
  <c r="D13"/>
  <c r="C13"/>
  <c r="B13"/>
  <c r="E13" i="5"/>
  <c r="D13"/>
  <c r="C13"/>
  <c r="B13"/>
  <c r="E13" i="4"/>
  <c r="D13"/>
  <c r="C13"/>
  <c r="B13"/>
  <c r="E13" i="3"/>
  <c r="D13"/>
  <c r="C13"/>
  <c r="B13"/>
  <c r="D16" i="15" l="1"/>
  <c r="D28" s="1"/>
  <c r="C27"/>
  <c r="D27" s="1"/>
  <c r="B28"/>
  <c r="D16" i="14"/>
  <c r="D28" s="1"/>
  <c r="C27"/>
  <c r="D27" s="1"/>
  <c r="B28"/>
  <c r="D16" i="13"/>
  <c r="D28" s="1"/>
  <c r="B28"/>
  <c r="D16" i="12"/>
  <c r="D28" s="1"/>
  <c r="C27"/>
  <c r="D27" s="1"/>
  <c r="B28"/>
  <c r="D16" i="10"/>
  <c r="D28" s="1"/>
  <c r="B28"/>
  <c r="D16" i="9"/>
  <c r="D28" s="1"/>
  <c r="C27"/>
  <c r="D27" s="1"/>
  <c r="B28"/>
  <c r="D27" i="8"/>
  <c r="D16"/>
  <c r="D28" s="1"/>
  <c r="B28"/>
  <c r="D17" i="7"/>
  <c r="C28"/>
  <c r="D16"/>
  <c r="D28" s="1"/>
  <c r="D16" i="6"/>
  <c r="C27"/>
  <c r="D27" s="1"/>
  <c r="D17"/>
  <c r="D27" i="5"/>
  <c r="D16"/>
  <c r="D28" s="1"/>
  <c r="B28"/>
  <c r="D17" i="4"/>
  <c r="C28"/>
  <c r="D16"/>
  <c r="D28" s="1"/>
  <c r="D28" i="6" l="1"/>
</calcChain>
</file>

<file path=xl/sharedStrings.xml><?xml version="1.0" encoding="utf-8"?>
<sst xmlns="http://schemas.openxmlformats.org/spreadsheetml/2006/main" count="189" uniqueCount="45">
  <si>
    <t>Team</t>
  </si>
  <si>
    <t>Stadium</t>
  </si>
  <si>
    <t>Home Wins</t>
  </si>
  <si>
    <t>Away Wins</t>
  </si>
  <si>
    <t>Baltimore</t>
  </si>
  <si>
    <t>Boston</t>
  </si>
  <si>
    <t>NY Yankees</t>
  </si>
  <si>
    <t>Tampa Bay</t>
  </si>
  <si>
    <t>Toronto</t>
  </si>
  <si>
    <t>Chicago White Sox</t>
  </si>
  <si>
    <t>Cleveland</t>
  </si>
  <si>
    <t>Detroit</t>
  </si>
  <si>
    <t>Kansas City</t>
  </si>
  <si>
    <t>Minnesota</t>
  </si>
  <si>
    <t>LA Angels</t>
  </si>
  <si>
    <t>Oakland</t>
  </si>
  <si>
    <t>Seattle</t>
  </si>
  <si>
    <t>Texas</t>
  </si>
  <si>
    <t>Oriole Park at Camden Yards</t>
  </si>
  <si>
    <t>Total Home Games</t>
  </si>
  <si>
    <t>Total Away Games</t>
  </si>
  <si>
    <t>Year</t>
  </si>
  <si>
    <t>Total</t>
  </si>
  <si>
    <t>Fenway Park</t>
  </si>
  <si>
    <t>Yankee Stadium</t>
  </si>
  <si>
    <t>Tropicana Field</t>
  </si>
  <si>
    <t>Rogers Centre</t>
  </si>
  <si>
    <t>NOT INCLUDED IN ANALYSIS (only two seasons)</t>
  </si>
  <si>
    <t>U.S. Cellular Field</t>
  </si>
  <si>
    <t>Progressive Field</t>
  </si>
  <si>
    <t>Comerica Park</t>
  </si>
  <si>
    <t>http://www.retrosheet.org/boxesetc/MISC/PKDIR.htm</t>
  </si>
  <si>
    <t>Kauffman Stadium</t>
  </si>
  <si>
    <t>Target Field</t>
  </si>
  <si>
    <t>NOT INCLUDED IN ANALYSIS (only one season)</t>
  </si>
  <si>
    <t>Angel Stadium</t>
  </si>
  <si>
    <t>Oakland Coliseum</t>
  </si>
  <si>
    <t>Safeco Field</t>
  </si>
  <si>
    <t>Rangers Ballpark in Arlington</t>
  </si>
  <si>
    <t>Home Win Percentage</t>
  </si>
  <si>
    <t>Away Win Percentage</t>
  </si>
  <si>
    <t>Average</t>
  </si>
  <si>
    <t>Difference (home-away)</t>
  </si>
  <si>
    <t>Standard Deviation</t>
  </si>
  <si>
    <t>t: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</si>
</sst>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5" fillId="0" borderId="0" xfId="0" applyFont="1"/>
    <xf numFmtId="0" fontId="4" fillId="0" borderId="0" xfId="0" applyFont="1"/>
    <xf numFmtId="0" fontId="0" fillId="2" borderId="0" xfId="0" applyFill="1" applyAlignment="1">
      <alignment horizontal="right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trosheet.org/boxesetc/MISC/PKDIR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20" sqref="B20"/>
    </sheetView>
  </sheetViews>
  <sheetFormatPr defaultRowHeight="15"/>
  <cols>
    <col min="1" max="1" width="17.5703125" bestFit="1" customWidth="1"/>
    <col min="2" max="2" width="26.42578125" bestFit="1" customWidth="1"/>
    <col min="3" max="3" width="17.85546875" bestFit="1" customWidth="1"/>
    <col min="4" max="4" width="11.140625" bestFit="1" customWidth="1"/>
    <col min="5" max="5" width="21" bestFit="1" customWidth="1"/>
    <col min="6" max="6" width="17" bestFit="1" customWidth="1"/>
    <col min="7" max="7" width="10.7109375" bestFit="1" customWidth="1"/>
    <col min="8" max="8" width="20.5703125" bestFit="1" customWidth="1"/>
  </cols>
  <sheetData>
    <row r="1" spans="1:3">
      <c r="A1" t="s">
        <v>0</v>
      </c>
      <c r="B1" t="s">
        <v>1</v>
      </c>
    </row>
    <row r="2" spans="1:3">
      <c r="A2" t="s">
        <v>4</v>
      </c>
      <c r="B2" t="s">
        <v>18</v>
      </c>
    </row>
    <row r="3" spans="1:3">
      <c r="A3" t="s">
        <v>5</v>
      </c>
      <c r="B3" s="2" t="s">
        <v>23</v>
      </c>
    </row>
    <row r="4" spans="1:3">
      <c r="A4" t="s">
        <v>6</v>
      </c>
      <c r="B4" t="s">
        <v>24</v>
      </c>
      <c r="C4" t="s">
        <v>27</v>
      </c>
    </row>
    <row r="5" spans="1:3">
      <c r="A5" t="s">
        <v>7</v>
      </c>
      <c r="B5" s="2" t="s">
        <v>25</v>
      </c>
    </row>
    <row r="6" spans="1:3">
      <c r="A6" t="s">
        <v>8</v>
      </c>
      <c r="B6" s="2" t="s">
        <v>26</v>
      </c>
    </row>
    <row r="7" spans="1:3">
      <c r="A7" t="s">
        <v>9</v>
      </c>
      <c r="B7" s="2" t="s">
        <v>28</v>
      </c>
    </row>
    <row r="8" spans="1:3">
      <c r="A8" t="s">
        <v>10</v>
      </c>
      <c r="B8" s="2" t="s">
        <v>29</v>
      </c>
    </row>
    <row r="9" spans="1:3">
      <c r="A9" t="s">
        <v>11</v>
      </c>
      <c r="B9" s="2" t="s">
        <v>30</v>
      </c>
    </row>
    <row r="10" spans="1:3">
      <c r="A10" t="s">
        <v>12</v>
      </c>
      <c r="B10" s="2" t="s">
        <v>32</v>
      </c>
    </row>
    <row r="11" spans="1:3">
      <c r="A11" t="s">
        <v>13</v>
      </c>
      <c r="B11" s="2" t="s">
        <v>33</v>
      </c>
      <c r="C11" t="s">
        <v>34</v>
      </c>
    </row>
    <row r="12" spans="1:3">
      <c r="A12" t="s">
        <v>14</v>
      </c>
      <c r="B12" s="2" t="s">
        <v>35</v>
      </c>
    </row>
    <row r="13" spans="1:3">
      <c r="A13" t="s">
        <v>15</v>
      </c>
      <c r="B13" s="2" t="s">
        <v>36</v>
      </c>
    </row>
    <row r="14" spans="1:3">
      <c r="A14" t="s">
        <v>16</v>
      </c>
      <c r="B14" s="2" t="s">
        <v>37</v>
      </c>
    </row>
    <row r="15" spans="1:3">
      <c r="A15" t="s">
        <v>17</v>
      </c>
      <c r="B15" s="2" t="s">
        <v>38</v>
      </c>
    </row>
    <row r="24" spans="1:1">
      <c r="A24" s="3" t="s">
        <v>31</v>
      </c>
    </row>
  </sheetData>
  <hyperlinks>
    <hyperlink ref="A2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46</v>
      </c>
      <c r="D2">
        <v>81</v>
      </c>
      <c r="E2">
        <v>36</v>
      </c>
      <c r="G2" s="6" t="s">
        <v>44</v>
      </c>
      <c r="H2" s="7">
        <f>(D27-0)/(D28/(SQRT(11)))</f>
        <v>3.2146204665608766</v>
      </c>
    </row>
    <row r="3" spans="1:8" ht="15.75">
      <c r="A3" s="1">
        <v>2001</v>
      </c>
      <c r="B3">
        <v>81</v>
      </c>
      <c r="C3">
        <v>39</v>
      </c>
      <c r="D3">
        <v>81</v>
      </c>
      <c r="E3">
        <v>36</v>
      </c>
    </row>
    <row r="4" spans="1:8" ht="15.75">
      <c r="A4" s="1">
        <v>2002</v>
      </c>
      <c r="B4">
        <v>81</v>
      </c>
      <c r="C4">
        <v>54</v>
      </c>
      <c r="D4">
        <v>81</v>
      </c>
      <c r="E4">
        <v>45</v>
      </c>
    </row>
    <row r="5" spans="1:8" ht="15.75">
      <c r="A5" s="1">
        <v>2003</v>
      </c>
      <c r="B5">
        <v>82</v>
      </c>
      <c r="C5">
        <v>45</v>
      </c>
      <c r="D5">
        <v>80</v>
      </c>
      <c r="E5">
        <v>32</v>
      </c>
    </row>
    <row r="6" spans="1:8" ht="15.75">
      <c r="A6" s="1">
        <v>2004</v>
      </c>
      <c r="B6">
        <v>81</v>
      </c>
      <c r="C6">
        <v>45</v>
      </c>
      <c r="D6">
        <v>81</v>
      </c>
      <c r="E6">
        <v>47</v>
      </c>
    </row>
    <row r="7" spans="1:8" ht="15.75">
      <c r="A7" s="1">
        <v>2005</v>
      </c>
      <c r="B7">
        <v>81</v>
      </c>
      <c r="C7">
        <v>49</v>
      </c>
      <c r="D7">
        <v>81</v>
      </c>
      <c r="E7">
        <v>46</v>
      </c>
    </row>
    <row r="8" spans="1:8" ht="15.75">
      <c r="A8" s="1">
        <v>2006</v>
      </c>
      <c r="B8">
        <v>81</v>
      </c>
      <c r="C8">
        <v>45</v>
      </c>
      <c r="D8">
        <v>81</v>
      </c>
      <c r="E8">
        <v>44</v>
      </c>
    </row>
    <row r="9" spans="1:8" ht="15.75">
      <c r="A9" s="1">
        <v>2007</v>
      </c>
      <c r="B9">
        <v>81</v>
      </c>
      <c r="C9">
        <v>54</v>
      </c>
      <c r="D9">
        <v>81</v>
      </c>
      <c r="E9">
        <v>40</v>
      </c>
    </row>
    <row r="10" spans="1:8" ht="15.75">
      <c r="A10" s="1">
        <v>2008</v>
      </c>
      <c r="B10">
        <v>81</v>
      </c>
      <c r="C10">
        <v>50</v>
      </c>
      <c r="D10">
        <v>81</v>
      </c>
      <c r="E10">
        <v>50</v>
      </c>
    </row>
    <row r="11" spans="1:8" ht="15.75">
      <c r="A11" s="1">
        <v>2009</v>
      </c>
      <c r="B11">
        <v>81</v>
      </c>
      <c r="C11">
        <v>49</v>
      </c>
      <c r="D11">
        <v>81</v>
      </c>
      <c r="E11">
        <v>48</v>
      </c>
    </row>
    <row r="12" spans="1:8" ht="15.75">
      <c r="A12" s="1">
        <v>2010</v>
      </c>
      <c r="B12">
        <v>81</v>
      </c>
      <c r="C12">
        <v>43</v>
      </c>
      <c r="D12">
        <v>81</v>
      </c>
      <c r="E12">
        <v>37</v>
      </c>
    </row>
    <row r="13" spans="1:8" ht="15.75">
      <c r="A13" s="1" t="s">
        <v>22</v>
      </c>
      <c r="B13">
        <f>SUM(B2:B12)</f>
        <v>892</v>
      </c>
      <c r="C13">
        <f>SUM(C2:C12)</f>
        <v>519</v>
      </c>
      <c r="D13">
        <f>SUM(D2:D12)</f>
        <v>890</v>
      </c>
      <c r="E13">
        <f>SUM(E2:E12)</f>
        <v>461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0.5679012345679012</v>
      </c>
      <c r="C16">
        <f>E2/D2</f>
        <v>0.44444444444444442</v>
      </c>
      <c r="D16">
        <f>B16-C16</f>
        <v>0.12345679012345678</v>
      </c>
    </row>
    <row r="17" spans="1:4" ht="15.75">
      <c r="A17" s="1">
        <v>2001</v>
      </c>
      <c r="B17">
        <f t="shared" ref="B17:B26" si="0">C3/B3</f>
        <v>0.48148148148148145</v>
      </c>
      <c r="C17">
        <f t="shared" ref="C17:C26" si="1">E3/D3</f>
        <v>0.44444444444444442</v>
      </c>
      <c r="D17">
        <f t="shared" ref="D17:D27" si="2">B17-C17</f>
        <v>3.7037037037037035E-2</v>
      </c>
    </row>
    <row r="18" spans="1:4" ht="15.75">
      <c r="A18" s="1">
        <v>2002</v>
      </c>
      <c r="B18">
        <f t="shared" si="0"/>
        <v>0.66666666666666663</v>
      </c>
      <c r="C18">
        <f>E4/D4</f>
        <v>0.55555555555555558</v>
      </c>
      <c r="D18">
        <f t="shared" si="2"/>
        <v>0.11111111111111105</v>
      </c>
    </row>
    <row r="19" spans="1:4" ht="15.75">
      <c r="A19" s="1">
        <v>2003</v>
      </c>
      <c r="B19">
        <f t="shared" si="0"/>
        <v>0.54878048780487809</v>
      </c>
      <c r="C19">
        <f t="shared" si="1"/>
        <v>0.4</v>
      </c>
      <c r="D19">
        <f t="shared" si="2"/>
        <v>0.14878048780487807</v>
      </c>
    </row>
    <row r="20" spans="1:4" ht="15.75">
      <c r="A20" s="1">
        <v>2004</v>
      </c>
      <c r="B20">
        <f t="shared" si="0"/>
        <v>0.55555555555555558</v>
      </c>
      <c r="C20">
        <f t="shared" si="1"/>
        <v>0.58024691358024694</v>
      </c>
      <c r="D20">
        <f t="shared" si="2"/>
        <v>-2.4691358024691357E-2</v>
      </c>
    </row>
    <row r="21" spans="1:4" ht="15.75">
      <c r="A21" s="1">
        <v>2005</v>
      </c>
      <c r="B21">
        <f t="shared" si="0"/>
        <v>0.60493827160493829</v>
      </c>
      <c r="C21">
        <f t="shared" si="1"/>
        <v>0.5679012345679012</v>
      </c>
      <c r="D21">
        <f t="shared" si="2"/>
        <v>3.703703703703709E-2</v>
      </c>
    </row>
    <row r="22" spans="1:4" ht="15.75">
      <c r="A22" s="1">
        <v>2006</v>
      </c>
      <c r="B22">
        <f t="shared" si="0"/>
        <v>0.55555555555555558</v>
      </c>
      <c r="C22">
        <f t="shared" si="1"/>
        <v>0.54320987654320985</v>
      </c>
      <c r="D22">
        <f t="shared" si="2"/>
        <v>1.2345679012345734E-2</v>
      </c>
    </row>
    <row r="23" spans="1:4" ht="15.75">
      <c r="A23" s="1">
        <v>2007</v>
      </c>
      <c r="B23">
        <f t="shared" si="0"/>
        <v>0.66666666666666663</v>
      </c>
      <c r="C23">
        <f t="shared" si="1"/>
        <v>0.49382716049382713</v>
      </c>
      <c r="D23">
        <f t="shared" si="2"/>
        <v>0.1728395061728395</v>
      </c>
    </row>
    <row r="24" spans="1:4" ht="15.75">
      <c r="A24" s="1">
        <v>2008</v>
      </c>
      <c r="B24">
        <f t="shared" si="0"/>
        <v>0.61728395061728392</v>
      </c>
      <c r="C24">
        <f t="shared" si="1"/>
        <v>0.61728395061728392</v>
      </c>
      <c r="D24">
        <f t="shared" si="2"/>
        <v>0</v>
      </c>
    </row>
    <row r="25" spans="1:4" ht="15.75">
      <c r="A25" s="1">
        <v>2009</v>
      </c>
      <c r="B25">
        <f t="shared" si="0"/>
        <v>0.60493827160493829</v>
      </c>
      <c r="C25">
        <f t="shared" si="1"/>
        <v>0.59259259259259256</v>
      </c>
      <c r="D25">
        <f t="shared" si="2"/>
        <v>1.2345679012345734E-2</v>
      </c>
    </row>
    <row r="26" spans="1:4" ht="15.75">
      <c r="A26" s="1">
        <v>2010</v>
      </c>
      <c r="B26">
        <f t="shared" si="0"/>
        <v>0.53086419753086422</v>
      </c>
      <c r="C26">
        <f t="shared" si="1"/>
        <v>0.4567901234567901</v>
      </c>
      <c r="D26">
        <f t="shared" si="2"/>
        <v>7.4074074074074125E-2</v>
      </c>
    </row>
    <row r="27" spans="1:4" ht="15.75">
      <c r="A27" s="4" t="s">
        <v>41</v>
      </c>
      <c r="B27" s="5">
        <f>AVERAGE(B16:B26)</f>
        <v>0.58187566724152096</v>
      </c>
      <c r="C27" s="5">
        <f>AVERAGE(C16:C26)</f>
        <v>0.51784511784511789</v>
      </c>
      <c r="D27" s="5">
        <f t="shared" si="2"/>
        <v>6.4030549396403069E-2</v>
      </c>
    </row>
    <row r="28" spans="1:4">
      <c r="A28" s="5" t="s">
        <v>43</v>
      </c>
      <c r="B28" s="5">
        <f>STDEV(B16:B26)</f>
        <v>5.6616054210775139E-2</v>
      </c>
      <c r="C28" s="5">
        <f t="shared" ref="C28:D28" si="3">STDEV(C16:C26)</f>
        <v>7.2737663970624242E-2</v>
      </c>
      <c r="D28" s="5">
        <f t="shared" si="3"/>
        <v>6.6062326696806881E-2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47</v>
      </c>
      <c r="D2">
        <v>80</v>
      </c>
      <c r="E2">
        <v>44</v>
      </c>
      <c r="G2" s="6" t="s">
        <v>44</v>
      </c>
      <c r="H2" s="7">
        <f>(D27-0)/(D28/(SQRT(11)))</f>
        <v>4.6799918090824866</v>
      </c>
    </row>
    <row r="3" spans="1:8" ht="15.75">
      <c r="A3" s="1">
        <v>2001</v>
      </c>
      <c r="B3">
        <v>81</v>
      </c>
      <c r="C3">
        <v>53</v>
      </c>
      <c r="D3">
        <v>81</v>
      </c>
      <c r="E3">
        <v>49</v>
      </c>
    </row>
    <row r="4" spans="1:8" ht="15.75">
      <c r="A4" s="1">
        <v>2002</v>
      </c>
      <c r="B4">
        <v>81</v>
      </c>
      <c r="C4">
        <v>54</v>
      </c>
      <c r="D4">
        <v>81</v>
      </c>
      <c r="E4">
        <v>49</v>
      </c>
    </row>
    <row r="5" spans="1:8" ht="15.75">
      <c r="A5" s="1">
        <v>2003</v>
      </c>
      <c r="B5">
        <v>81</v>
      </c>
      <c r="C5">
        <v>57</v>
      </c>
      <c r="D5">
        <v>81</v>
      </c>
      <c r="E5">
        <v>39</v>
      </c>
    </row>
    <row r="6" spans="1:8" ht="15.75">
      <c r="A6" s="1">
        <v>2004</v>
      </c>
      <c r="B6">
        <v>81</v>
      </c>
      <c r="C6">
        <v>52</v>
      </c>
      <c r="D6">
        <v>81</v>
      </c>
      <c r="E6">
        <v>39</v>
      </c>
    </row>
    <row r="7" spans="1:8" ht="15.75">
      <c r="A7" s="1">
        <v>2005</v>
      </c>
      <c r="B7">
        <v>81</v>
      </c>
      <c r="C7">
        <v>45</v>
      </c>
      <c r="D7">
        <v>81</v>
      </c>
      <c r="E7">
        <v>43</v>
      </c>
    </row>
    <row r="8" spans="1:8" ht="15.75">
      <c r="A8" s="1">
        <v>2006</v>
      </c>
      <c r="B8">
        <v>81</v>
      </c>
      <c r="C8">
        <v>49</v>
      </c>
      <c r="D8">
        <v>81</v>
      </c>
      <c r="E8">
        <v>44</v>
      </c>
    </row>
    <row r="9" spans="1:8" ht="15.75">
      <c r="A9" s="1">
        <v>2007</v>
      </c>
      <c r="B9">
        <v>81</v>
      </c>
      <c r="C9">
        <v>40</v>
      </c>
      <c r="D9">
        <v>81</v>
      </c>
      <c r="E9">
        <v>36</v>
      </c>
    </row>
    <row r="10" spans="1:8" ht="15.75">
      <c r="A10" s="1">
        <v>2008</v>
      </c>
      <c r="B10">
        <v>79</v>
      </c>
      <c r="C10">
        <v>42</v>
      </c>
      <c r="D10">
        <v>82</v>
      </c>
      <c r="E10">
        <v>33</v>
      </c>
    </row>
    <row r="11" spans="1:8" ht="15.75">
      <c r="A11" s="1">
        <v>2009</v>
      </c>
      <c r="B11">
        <v>81</v>
      </c>
      <c r="C11">
        <v>40</v>
      </c>
      <c r="D11">
        <v>81</v>
      </c>
      <c r="E11">
        <v>35</v>
      </c>
    </row>
    <row r="12" spans="1:8" ht="15.75">
      <c r="A12" s="1">
        <v>2010</v>
      </c>
      <c r="B12">
        <v>81</v>
      </c>
      <c r="C12">
        <v>47</v>
      </c>
      <c r="D12">
        <v>81</v>
      </c>
      <c r="E12">
        <v>34</v>
      </c>
    </row>
    <row r="13" spans="1:8" ht="15.75">
      <c r="A13" s="1" t="s">
        <v>22</v>
      </c>
      <c r="B13">
        <f>SUM(B2:B12)</f>
        <v>889</v>
      </c>
      <c r="C13">
        <f>SUM(C2:C12)</f>
        <v>526</v>
      </c>
      <c r="D13">
        <f>SUM(D2:D12)</f>
        <v>891</v>
      </c>
      <c r="E13">
        <f>SUM(E2:E12)</f>
        <v>445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0.58024691358024694</v>
      </c>
      <c r="C16">
        <f>E2/D2</f>
        <v>0.55000000000000004</v>
      </c>
      <c r="D16">
        <f>B16-C16</f>
        <v>3.0246913580246892E-2</v>
      </c>
    </row>
    <row r="17" spans="1:4" ht="15.75">
      <c r="A17" s="1">
        <v>2001</v>
      </c>
      <c r="B17">
        <f t="shared" ref="B17:B26" si="0">C3/B3</f>
        <v>0.65432098765432101</v>
      </c>
      <c r="C17">
        <f t="shared" ref="C17:C26" si="1">E3/D3</f>
        <v>0.60493827160493829</v>
      </c>
      <c r="D17">
        <f t="shared" ref="D17:D27" si="2">B17-C17</f>
        <v>4.9382716049382713E-2</v>
      </c>
    </row>
    <row r="18" spans="1:4" ht="15.75">
      <c r="A18" s="1">
        <v>2002</v>
      </c>
      <c r="B18">
        <f t="shared" si="0"/>
        <v>0.66666666666666663</v>
      </c>
      <c r="C18">
        <f>E4/D4</f>
        <v>0.60493827160493829</v>
      </c>
      <c r="D18">
        <f t="shared" si="2"/>
        <v>6.1728395061728336E-2</v>
      </c>
    </row>
    <row r="19" spans="1:4" ht="15.75">
      <c r="A19" s="1">
        <v>2003</v>
      </c>
      <c r="B19">
        <f t="shared" si="0"/>
        <v>0.70370370370370372</v>
      </c>
      <c r="C19">
        <f t="shared" si="1"/>
        <v>0.48148148148148145</v>
      </c>
      <c r="D19">
        <f t="shared" si="2"/>
        <v>0.22222222222222227</v>
      </c>
    </row>
    <row r="20" spans="1:4" ht="15.75">
      <c r="A20" s="1">
        <v>2004</v>
      </c>
      <c r="B20">
        <f t="shared" si="0"/>
        <v>0.64197530864197527</v>
      </c>
      <c r="C20">
        <f t="shared" si="1"/>
        <v>0.48148148148148145</v>
      </c>
      <c r="D20">
        <f t="shared" si="2"/>
        <v>0.16049382716049382</v>
      </c>
    </row>
    <row r="21" spans="1:4" ht="15.75">
      <c r="A21" s="1">
        <v>2005</v>
      </c>
      <c r="B21">
        <f t="shared" si="0"/>
        <v>0.55555555555555558</v>
      </c>
      <c r="C21">
        <f t="shared" si="1"/>
        <v>0.53086419753086422</v>
      </c>
      <c r="D21">
        <f t="shared" si="2"/>
        <v>2.4691358024691357E-2</v>
      </c>
    </row>
    <row r="22" spans="1:4" ht="15.75">
      <c r="A22" s="1">
        <v>2006</v>
      </c>
      <c r="B22">
        <f t="shared" si="0"/>
        <v>0.60493827160493829</v>
      </c>
      <c r="C22">
        <f t="shared" si="1"/>
        <v>0.54320987654320985</v>
      </c>
      <c r="D22">
        <f t="shared" si="2"/>
        <v>6.1728395061728447E-2</v>
      </c>
    </row>
    <row r="23" spans="1:4" ht="15.75">
      <c r="A23" s="1">
        <v>2007</v>
      </c>
      <c r="B23">
        <f t="shared" si="0"/>
        <v>0.49382716049382713</v>
      </c>
      <c r="C23">
        <f t="shared" si="1"/>
        <v>0.44444444444444442</v>
      </c>
      <c r="D23">
        <f t="shared" si="2"/>
        <v>4.9382716049382713E-2</v>
      </c>
    </row>
    <row r="24" spans="1:4" ht="15.75">
      <c r="A24" s="1">
        <v>2008</v>
      </c>
      <c r="B24">
        <f t="shared" si="0"/>
        <v>0.53164556962025311</v>
      </c>
      <c r="C24">
        <f t="shared" si="1"/>
        <v>0.40243902439024393</v>
      </c>
      <c r="D24">
        <f t="shared" si="2"/>
        <v>0.12920654523000918</v>
      </c>
    </row>
    <row r="25" spans="1:4" ht="15.75">
      <c r="A25" s="1">
        <v>2009</v>
      </c>
      <c r="B25">
        <f t="shared" si="0"/>
        <v>0.49382716049382713</v>
      </c>
      <c r="C25">
        <f t="shared" si="1"/>
        <v>0.43209876543209874</v>
      </c>
      <c r="D25">
        <f t="shared" si="2"/>
        <v>6.1728395061728392E-2</v>
      </c>
    </row>
    <row r="26" spans="1:4" ht="15.75">
      <c r="A26" s="1">
        <v>2010</v>
      </c>
      <c r="B26">
        <f t="shared" si="0"/>
        <v>0.58024691358024694</v>
      </c>
      <c r="C26">
        <f t="shared" si="1"/>
        <v>0.41975308641975306</v>
      </c>
      <c r="D26">
        <f t="shared" si="2"/>
        <v>0.16049382716049387</v>
      </c>
    </row>
    <row r="27" spans="1:4" ht="15.75">
      <c r="A27" s="4" t="s">
        <v>41</v>
      </c>
      <c r="B27" s="5">
        <f>AVERAGE(B16:B26)</f>
        <v>0.5915412919632328</v>
      </c>
      <c r="C27" s="5">
        <f>AVERAGE(C16:C26)</f>
        <v>0.49960444553940492</v>
      </c>
      <c r="D27" s="5">
        <f t="shared" si="2"/>
        <v>9.1936846423827878E-2</v>
      </c>
    </row>
    <row r="28" spans="1:4">
      <c r="A28" s="5" t="s">
        <v>43</v>
      </c>
      <c r="B28" s="5">
        <f>STDEV(B16:B26)</f>
        <v>7.0087293818677274E-2</v>
      </c>
      <c r="C28" s="5">
        <f t="shared" ref="C28:D28" si="3">STDEV(C16:C26)</f>
        <v>7.1890633802031867E-2</v>
      </c>
      <c r="D28" s="5">
        <f t="shared" si="3"/>
        <v>6.515396531348723E-2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47</v>
      </c>
      <c r="D2">
        <v>81</v>
      </c>
      <c r="E2">
        <v>44</v>
      </c>
      <c r="G2" s="6" t="s">
        <v>44</v>
      </c>
      <c r="H2" s="7">
        <f>(D27-0)/(D28/(SQRT(11)))</f>
        <v>5.6942473073947442</v>
      </c>
    </row>
    <row r="3" spans="1:8" ht="15.75">
      <c r="A3" s="1">
        <v>2001</v>
      </c>
      <c r="B3">
        <v>81</v>
      </c>
      <c r="C3">
        <v>57</v>
      </c>
      <c r="D3">
        <v>81</v>
      </c>
      <c r="E3">
        <v>59</v>
      </c>
    </row>
    <row r="4" spans="1:8" ht="15.75">
      <c r="A4" s="1">
        <v>2002</v>
      </c>
      <c r="B4">
        <v>81</v>
      </c>
      <c r="C4">
        <v>48</v>
      </c>
      <c r="D4">
        <v>81</v>
      </c>
      <c r="E4">
        <v>45</v>
      </c>
    </row>
    <row r="5" spans="1:8" ht="15.75">
      <c r="A5" s="1">
        <v>2003</v>
      </c>
      <c r="B5">
        <v>81</v>
      </c>
      <c r="C5">
        <v>50</v>
      </c>
      <c r="D5">
        <v>81</v>
      </c>
      <c r="E5">
        <v>43</v>
      </c>
    </row>
    <row r="6" spans="1:8" ht="15.75">
      <c r="A6" s="1">
        <v>2004</v>
      </c>
      <c r="B6">
        <v>82</v>
      </c>
      <c r="C6">
        <v>38</v>
      </c>
      <c r="D6">
        <v>80</v>
      </c>
      <c r="E6">
        <v>25</v>
      </c>
    </row>
    <row r="7" spans="1:8" ht="15.75">
      <c r="A7" s="1">
        <v>2005</v>
      </c>
      <c r="B7">
        <v>81</v>
      </c>
      <c r="C7">
        <v>39</v>
      </c>
      <c r="D7">
        <v>81</v>
      </c>
      <c r="E7">
        <v>30</v>
      </c>
    </row>
    <row r="8" spans="1:8" ht="15.75">
      <c r="A8" s="1">
        <v>2006</v>
      </c>
      <c r="B8">
        <v>81</v>
      </c>
      <c r="C8">
        <v>44</v>
      </c>
      <c r="D8">
        <v>81</v>
      </c>
      <c r="E8">
        <v>34</v>
      </c>
    </row>
    <row r="9" spans="1:8" ht="15.75">
      <c r="A9" s="1">
        <v>2007</v>
      </c>
      <c r="B9">
        <v>82</v>
      </c>
      <c r="C9">
        <v>49</v>
      </c>
      <c r="D9">
        <v>80</v>
      </c>
      <c r="E9">
        <v>39</v>
      </c>
    </row>
    <row r="10" spans="1:8" ht="15.75">
      <c r="A10" s="1">
        <v>2008</v>
      </c>
      <c r="B10">
        <v>81</v>
      </c>
      <c r="C10">
        <v>35</v>
      </c>
      <c r="D10">
        <v>81</v>
      </c>
      <c r="E10">
        <v>26</v>
      </c>
    </row>
    <row r="11" spans="1:8" ht="15.75">
      <c r="A11" s="1">
        <v>2009</v>
      </c>
      <c r="B11">
        <v>81</v>
      </c>
      <c r="C11">
        <v>48</v>
      </c>
      <c r="D11">
        <v>81</v>
      </c>
      <c r="E11">
        <v>37</v>
      </c>
    </row>
    <row r="12" spans="1:8" ht="15.75">
      <c r="A12" s="1">
        <v>2010</v>
      </c>
      <c r="B12">
        <v>81</v>
      </c>
      <c r="C12">
        <v>35</v>
      </c>
      <c r="D12">
        <v>81</v>
      </c>
      <c r="E12">
        <v>26</v>
      </c>
    </row>
    <row r="13" spans="1:8" ht="15.75">
      <c r="A13" s="1" t="s">
        <v>22</v>
      </c>
      <c r="B13">
        <f>SUM(B2:B12)</f>
        <v>893</v>
      </c>
      <c r="C13">
        <f>SUM(C2:C12)</f>
        <v>490</v>
      </c>
      <c r="D13">
        <f>SUM(D2:D12)</f>
        <v>889</v>
      </c>
      <c r="E13">
        <f>SUM(E2:E12)</f>
        <v>408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0.58024691358024694</v>
      </c>
      <c r="C16">
        <f>E2/D2</f>
        <v>0.54320987654320985</v>
      </c>
      <c r="D16">
        <f>B16-C16</f>
        <v>3.703703703703709E-2</v>
      </c>
    </row>
    <row r="17" spans="1:4" ht="15.75">
      <c r="A17" s="1">
        <v>2001</v>
      </c>
      <c r="B17">
        <f t="shared" ref="B17:B26" si="0">C3/B3</f>
        <v>0.70370370370370372</v>
      </c>
      <c r="C17">
        <f t="shared" ref="C17:C26" si="1">E3/D3</f>
        <v>0.72839506172839508</v>
      </c>
      <c r="D17">
        <f t="shared" ref="D17:D27" si="2">B17-C17</f>
        <v>-2.4691358024691357E-2</v>
      </c>
    </row>
    <row r="18" spans="1:4" ht="15.75">
      <c r="A18" s="1">
        <v>2002</v>
      </c>
      <c r="B18">
        <f t="shared" si="0"/>
        <v>0.59259259259259256</v>
      </c>
      <c r="C18">
        <f>E4/D4</f>
        <v>0.55555555555555558</v>
      </c>
      <c r="D18">
        <f t="shared" si="2"/>
        <v>3.7037037037036979E-2</v>
      </c>
    </row>
    <row r="19" spans="1:4" ht="15.75">
      <c r="A19" s="1">
        <v>2003</v>
      </c>
      <c r="B19">
        <f t="shared" si="0"/>
        <v>0.61728395061728392</v>
      </c>
      <c r="C19">
        <f t="shared" si="1"/>
        <v>0.53086419753086422</v>
      </c>
      <c r="D19">
        <f t="shared" si="2"/>
        <v>8.6419753086419693E-2</v>
      </c>
    </row>
    <row r="20" spans="1:4" ht="15.75">
      <c r="A20" s="1">
        <v>2004</v>
      </c>
      <c r="B20">
        <f t="shared" si="0"/>
        <v>0.46341463414634149</v>
      </c>
      <c r="C20">
        <f t="shared" si="1"/>
        <v>0.3125</v>
      </c>
      <c r="D20">
        <f t="shared" si="2"/>
        <v>0.15091463414634149</v>
      </c>
    </row>
    <row r="21" spans="1:4" ht="15.75">
      <c r="A21" s="1">
        <v>2005</v>
      </c>
      <c r="B21">
        <f t="shared" si="0"/>
        <v>0.48148148148148145</v>
      </c>
      <c r="C21">
        <f t="shared" si="1"/>
        <v>0.37037037037037035</v>
      </c>
      <c r="D21">
        <f t="shared" si="2"/>
        <v>0.1111111111111111</v>
      </c>
    </row>
    <row r="22" spans="1:4" ht="15.75">
      <c r="A22" s="1">
        <v>2006</v>
      </c>
      <c r="B22">
        <f t="shared" si="0"/>
        <v>0.54320987654320985</v>
      </c>
      <c r="C22">
        <f t="shared" si="1"/>
        <v>0.41975308641975306</v>
      </c>
      <c r="D22">
        <f t="shared" si="2"/>
        <v>0.12345679012345678</v>
      </c>
    </row>
    <row r="23" spans="1:4" ht="15.75">
      <c r="A23" s="1">
        <v>2007</v>
      </c>
      <c r="B23">
        <f t="shared" si="0"/>
        <v>0.59756097560975607</v>
      </c>
      <c r="C23">
        <f t="shared" si="1"/>
        <v>0.48749999999999999</v>
      </c>
      <c r="D23">
        <f t="shared" si="2"/>
        <v>0.11006097560975608</v>
      </c>
    </row>
    <row r="24" spans="1:4" ht="15.75">
      <c r="A24" s="1">
        <v>2008</v>
      </c>
      <c r="B24">
        <f t="shared" si="0"/>
        <v>0.43209876543209874</v>
      </c>
      <c r="C24">
        <f t="shared" si="1"/>
        <v>0.32098765432098764</v>
      </c>
      <c r="D24">
        <f t="shared" si="2"/>
        <v>0.1111111111111111</v>
      </c>
    </row>
    <row r="25" spans="1:4" ht="15.75">
      <c r="A25" s="1">
        <v>2009</v>
      </c>
      <c r="B25">
        <f t="shared" si="0"/>
        <v>0.59259259259259256</v>
      </c>
      <c r="C25">
        <f t="shared" si="1"/>
        <v>0.4567901234567901</v>
      </c>
      <c r="D25">
        <f t="shared" si="2"/>
        <v>0.13580246913580246</v>
      </c>
    </row>
    <row r="26" spans="1:4" ht="15.75">
      <c r="A26" s="1">
        <v>2010</v>
      </c>
      <c r="B26">
        <f t="shared" si="0"/>
        <v>0.43209876543209874</v>
      </c>
      <c r="C26">
        <f t="shared" si="1"/>
        <v>0.32098765432098764</v>
      </c>
      <c r="D26">
        <f t="shared" si="2"/>
        <v>0.1111111111111111</v>
      </c>
    </row>
    <row r="27" spans="1:4" ht="15.75">
      <c r="A27" s="4" t="s">
        <v>41</v>
      </c>
      <c r="B27" s="5">
        <f>AVERAGE(B16:B26)</f>
        <v>0.54875311379376424</v>
      </c>
      <c r="C27" s="5">
        <f>AVERAGE(C16:C26)</f>
        <v>0.45881032547699208</v>
      </c>
      <c r="D27" s="5">
        <f t="shared" si="2"/>
        <v>8.994278831677216E-2</v>
      </c>
    </row>
    <row r="28" spans="1:4">
      <c r="A28" s="5" t="s">
        <v>43</v>
      </c>
      <c r="B28" s="5">
        <f>STDEV(B16:B26)</f>
        <v>8.6590621661351813E-2</v>
      </c>
      <c r="C28" s="5">
        <f t="shared" ref="C28:D28" si="3">STDEV(C16:C26)</f>
        <v>0.12803193945013797</v>
      </c>
      <c r="D28" s="5">
        <f t="shared" si="3"/>
        <v>5.2387342056201811E-2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19" sqref="G19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42</v>
      </c>
      <c r="D2">
        <v>81</v>
      </c>
      <c r="E2">
        <v>29</v>
      </c>
      <c r="G2" s="6" t="s">
        <v>44</v>
      </c>
      <c r="H2" s="7">
        <f>(D27-0)/(D28/(SQRT(11)))</f>
        <v>5.4632694535593451</v>
      </c>
    </row>
    <row r="3" spans="1:8" ht="15.75">
      <c r="A3" s="1">
        <v>2001</v>
      </c>
      <c r="B3">
        <v>82</v>
      </c>
      <c r="C3">
        <v>41</v>
      </c>
      <c r="D3">
        <v>80</v>
      </c>
      <c r="E3">
        <v>32</v>
      </c>
    </row>
    <row r="4" spans="1:8" ht="15.75">
      <c r="A4" s="1">
        <v>2002</v>
      </c>
      <c r="B4">
        <v>81</v>
      </c>
      <c r="C4">
        <v>42</v>
      </c>
      <c r="D4">
        <v>81</v>
      </c>
      <c r="E4">
        <v>30</v>
      </c>
    </row>
    <row r="5" spans="1:8" ht="15.75">
      <c r="A5" s="1">
        <v>2003</v>
      </c>
      <c r="B5">
        <v>81</v>
      </c>
      <c r="C5">
        <v>43</v>
      </c>
      <c r="D5">
        <v>81</v>
      </c>
      <c r="E5">
        <v>28</v>
      </c>
    </row>
    <row r="6" spans="1:8" ht="15.75">
      <c r="A6" s="1">
        <v>2004</v>
      </c>
      <c r="B6">
        <v>81</v>
      </c>
      <c r="C6">
        <v>51</v>
      </c>
      <c r="D6">
        <v>81</v>
      </c>
      <c r="E6">
        <v>38</v>
      </c>
    </row>
    <row r="7" spans="1:8" ht="15.75">
      <c r="A7" s="1">
        <v>2005</v>
      </c>
      <c r="B7">
        <v>81</v>
      </c>
      <c r="C7">
        <v>44</v>
      </c>
      <c r="D7">
        <v>81</v>
      </c>
      <c r="E7">
        <v>35</v>
      </c>
    </row>
    <row r="8" spans="1:8" ht="15.75">
      <c r="A8" s="1">
        <v>2006</v>
      </c>
      <c r="B8">
        <v>81</v>
      </c>
      <c r="C8">
        <v>39</v>
      </c>
      <c r="D8">
        <v>81</v>
      </c>
      <c r="E8">
        <v>41</v>
      </c>
    </row>
    <row r="9" spans="1:8" ht="15.75">
      <c r="A9" s="1">
        <v>2007</v>
      </c>
      <c r="B9">
        <v>81</v>
      </c>
      <c r="C9">
        <v>47</v>
      </c>
      <c r="D9">
        <v>81</v>
      </c>
      <c r="E9">
        <v>28</v>
      </c>
    </row>
    <row r="10" spans="1:8" ht="15.75">
      <c r="A10" s="1">
        <v>2008</v>
      </c>
      <c r="B10">
        <v>81</v>
      </c>
      <c r="C10">
        <v>40</v>
      </c>
      <c r="D10">
        <v>81</v>
      </c>
      <c r="E10">
        <v>39</v>
      </c>
    </row>
    <row r="11" spans="1:8" ht="15.75">
      <c r="A11" s="1">
        <v>2009</v>
      </c>
      <c r="B11">
        <v>81</v>
      </c>
      <c r="C11">
        <v>48</v>
      </c>
      <c r="D11">
        <v>81</v>
      </c>
      <c r="E11">
        <v>39</v>
      </c>
    </row>
    <row r="12" spans="1:8" ht="15.75">
      <c r="A12" s="1">
        <v>2010</v>
      </c>
      <c r="B12">
        <v>81</v>
      </c>
      <c r="C12">
        <v>51</v>
      </c>
      <c r="D12">
        <v>81</v>
      </c>
      <c r="E12">
        <v>39</v>
      </c>
    </row>
    <row r="13" spans="1:8" ht="15.75">
      <c r="A13" s="1" t="s">
        <v>22</v>
      </c>
      <c r="B13">
        <f>SUM(B2:B12)</f>
        <v>892</v>
      </c>
      <c r="C13">
        <f>SUM(C2:C12)</f>
        <v>488</v>
      </c>
      <c r="D13">
        <f>SUM(D2:D12)</f>
        <v>890</v>
      </c>
      <c r="E13">
        <f>SUM(E2:E12)</f>
        <v>378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0.51851851851851849</v>
      </c>
      <c r="C16">
        <f>E2/D2</f>
        <v>0.35802469135802467</v>
      </c>
      <c r="D16">
        <f>B16-C16</f>
        <v>0.16049382716049382</v>
      </c>
    </row>
    <row r="17" spans="1:4" ht="15.75">
      <c r="A17" s="1">
        <v>2001</v>
      </c>
      <c r="B17">
        <f t="shared" ref="B17:B26" si="0">C3/B3</f>
        <v>0.5</v>
      </c>
      <c r="C17">
        <f t="shared" ref="C17:C26" si="1">E3/D3</f>
        <v>0.4</v>
      </c>
      <c r="D17">
        <f t="shared" ref="D17:D27" si="2">B17-C17</f>
        <v>9.9999999999999978E-2</v>
      </c>
    </row>
    <row r="18" spans="1:4" ht="15.75">
      <c r="A18" s="1">
        <v>2002</v>
      </c>
      <c r="B18">
        <f t="shared" si="0"/>
        <v>0.51851851851851849</v>
      </c>
      <c r="C18">
        <f>E4/D4</f>
        <v>0.37037037037037035</v>
      </c>
      <c r="D18">
        <f t="shared" si="2"/>
        <v>0.14814814814814814</v>
      </c>
    </row>
    <row r="19" spans="1:4" ht="15.75">
      <c r="A19" s="1">
        <v>2003</v>
      </c>
      <c r="B19">
        <f t="shared" si="0"/>
        <v>0.53086419753086422</v>
      </c>
      <c r="C19">
        <f t="shared" si="1"/>
        <v>0.34567901234567899</v>
      </c>
      <c r="D19">
        <f t="shared" si="2"/>
        <v>0.18518518518518523</v>
      </c>
    </row>
    <row r="20" spans="1:4" ht="15.75">
      <c r="A20" s="1">
        <v>2004</v>
      </c>
      <c r="B20">
        <f t="shared" si="0"/>
        <v>0.62962962962962965</v>
      </c>
      <c r="C20">
        <f t="shared" si="1"/>
        <v>0.46913580246913578</v>
      </c>
      <c r="D20">
        <f t="shared" si="2"/>
        <v>0.16049382716049387</v>
      </c>
    </row>
    <row r="21" spans="1:4" ht="15.75">
      <c r="A21" s="1">
        <v>2005</v>
      </c>
      <c r="B21">
        <f t="shared" si="0"/>
        <v>0.54320987654320985</v>
      </c>
      <c r="C21">
        <f t="shared" si="1"/>
        <v>0.43209876543209874</v>
      </c>
      <c r="D21">
        <f t="shared" si="2"/>
        <v>0.1111111111111111</v>
      </c>
    </row>
    <row r="22" spans="1:4" ht="15.75">
      <c r="A22" s="1">
        <v>2006</v>
      </c>
      <c r="B22">
        <f t="shared" si="0"/>
        <v>0.48148148148148145</v>
      </c>
      <c r="C22">
        <f t="shared" si="1"/>
        <v>0.50617283950617287</v>
      </c>
      <c r="D22">
        <f t="shared" si="2"/>
        <v>-2.4691358024691412E-2</v>
      </c>
    </row>
    <row r="23" spans="1:4" ht="15.75">
      <c r="A23" s="1">
        <v>2007</v>
      </c>
      <c r="B23">
        <f t="shared" si="0"/>
        <v>0.58024691358024694</v>
      </c>
      <c r="C23">
        <f t="shared" si="1"/>
        <v>0.34567901234567899</v>
      </c>
      <c r="D23">
        <f t="shared" si="2"/>
        <v>0.23456790123456794</v>
      </c>
    </row>
    <row r="24" spans="1:4" ht="15.75">
      <c r="A24" s="1">
        <v>2008</v>
      </c>
      <c r="B24">
        <f t="shared" si="0"/>
        <v>0.49382716049382713</v>
      </c>
      <c r="C24">
        <f t="shared" si="1"/>
        <v>0.48148148148148145</v>
      </c>
      <c r="D24">
        <f t="shared" si="2"/>
        <v>1.2345679012345678E-2</v>
      </c>
    </row>
    <row r="25" spans="1:4" ht="15.75">
      <c r="A25" s="1">
        <v>2009</v>
      </c>
      <c r="B25">
        <f t="shared" si="0"/>
        <v>0.59259259259259256</v>
      </c>
      <c r="C25">
        <f t="shared" si="1"/>
        <v>0.48148148148148145</v>
      </c>
      <c r="D25">
        <f t="shared" si="2"/>
        <v>0.1111111111111111</v>
      </c>
    </row>
    <row r="26" spans="1:4" ht="15.75">
      <c r="A26" s="1">
        <v>2010</v>
      </c>
      <c r="B26">
        <f t="shared" si="0"/>
        <v>0.62962962962962965</v>
      </c>
      <c r="C26">
        <f t="shared" si="1"/>
        <v>0.48148148148148145</v>
      </c>
      <c r="D26">
        <f t="shared" si="2"/>
        <v>0.1481481481481482</v>
      </c>
    </row>
    <row r="27" spans="1:4" ht="15.75">
      <c r="A27" s="4" t="s">
        <v>41</v>
      </c>
      <c r="B27" s="5">
        <f>AVERAGE(B16:B26)</f>
        <v>0.54713804713804726</v>
      </c>
      <c r="C27" s="5">
        <f>AVERAGE(C16:C26)</f>
        <v>0.42469135802469143</v>
      </c>
      <c r="D27" s="5">
        <f t="shared" si="2"/>
        <v>0.12244668911335582</v>
      </c>
    </row>
    <row r="28" spans="1:4">
      <c r="A28" s="5" t="s">
        <v>43</v>
      </c>
      <c r="B28" s="5">
        <f>STDEV(B16:B26)</f>
        <v>5.2976682967283528E-2</v>
      </c>
      <c r="C28" s="5">
        <f t="shared" ref="C28:D28" si="3">STDEV(C16:C26)</f>
        <v>6.2318170193204486E-2</v>
      </c>
      <c r="D28" s="5">
        <f t="shared" si="3"/>
        <v>7.4334558831930617E-2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F13" sqref="F13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44</v>
      </c>
      <c r="D2">
        <v>81</v>
      </c>
      <c r="E2">
        <v>30</v>
      </c>
      <c r="G2" s="6" t="s">
        <v>44</v>
      </c>
      <c r="H2" s="7">
        <f>(D27-0)/(D28/(SQRT(11)))</f>
        <v>2.7905707206196437</v>
      </c>
    </row>
    <row r="3" spans="1:8" ht="15.75">
      <c r="A3" s="1">
        <v>2001</v>
      </c>
      <c r="B3">
        <v>80</v>
      </c>
      <c r="C3">
        <v>30</v>
      </c>
      <c r="D3">
        <v>82</v>
      </c>
      <c r="E3">
        <v>33</v>
      </c>
    </row>
    <row r="4" spans="1:8" ht="15.75">
      <c r="A4" s="1">
        <v>2002</v>
      </c>
      <c r="B4">
        <v>81</v>
      </c>
      <c r="C4">
        <v>34</v>
      </c>
      <c r="D4">
        <v>81</v>
      </c>
      <c r="E4">
        <v>33</v>
      </c>
    </row>
    <row r="5" spans="1:8" ht="15.75">
      <c r="A5" s="1">
        <v>2003</v>
      </c>
      <c r="B5">
        <v>81</v>
      </c>
      <c r="C5">
        <v>40</v>
      </c>
      <c r="D5">
        <v>81</v>
      </c>
      <c r="E5">
        <v>31</v>
      </c>
    </row>
    <row r="6" spans="1:8" ht="15.75">
      <c r="A6" s="1">
        <v>2004</v>
      </c>
      <c r="B6">
        <v>81</v>
      </c>
      <c r="C6">
        <v>38</v>
      </c>
      <c r="D6">
        <v>82</v>
      </c>
      <c r="E6">
        <v>40</v>
      </c>
    </row>
    <row r="7" spans="1:8" ht="15.75">
      <c r="A7" s="1">
        <v>2005</v>
      </c>
      <c r="B7">
        <v>81</v>
      </c>
      <c r="C7">
        <v>36</v>
      </c>
      <c r="D7">
        <v>81</v>
      </c>
      <c r="E7">
        <v>38</v>
      </c>
    </row>
    <row r="8" spans="1:8" ht="15.75">
      <c r="A8" s="1">
        <v>2006</v>
      </c>
      <c r="B8">
        <v>81</v>
      </c>
      <c r="C8">
        <v>40</v>
      </c>
      <c r="D8">
        <v>81</v>
      </c>
      <c r="E8">
        <v>30</v>
      </c>
    </row>
    <row r="9" spans="1:8" ht="15.75">
      <c r="A9" s="1">
        <v>2007</v>
      </c>
      <c r="B9">
        <v>81</v>
      </c>
      <c r="C9">
        <v>35</v>
      </c>
      <c r="D9">
        <v>81</v>
      </c>
      <c r="E9">
        <v>34</v>
      </c>
    </row>
    <row r="10" spans="1:8" ht="15.75">
      <c r="A10" s="1">
        <v>2008</v>
      </c>
      <c r="B10">
        <v>80</v>
      </c>
      <c r="C10">
        <v>37</v>
      </c>
      <c r="D10">
        <v>81</v>
      </c>
      <c r="E10">
        <v>31</v>
      </c>
    </row>
    <row r="11" spans="1:8" ht="15.75">
      <c r="A11" s="1">
        <v>2009</v>
      </c>
      <c r="B11">
        <v>81</v>
      </c>
      <c r="C11">
        <v>39</v>
      </c>
      <c r="D11">
        <v>81</v>
      </c>
      <c r="E11">
        <v>25</v>
      </c>
    </row>
    <row r="12" spans="1:8" ht="15.75">
      <c r="A12" s="1">
        <v>2010</v>
      </c>
      <c r="B12">
        <v>81</v>
      </c>
      <c r="C12">
        <v>37</v>
      </c>
      <c r="D12">
        <v>81</v>
      </c>
      <c r="E12">
        <v>29</v>
      </c>
    </row>
    <row r="13" spans="1:8" ht="15.75">
      <c r="A13" s="1" t="s">
        <v>22</v>
      </c>
      <c r="B13">
        <f>SUM(B2:B12)</f>
        <v>889</v>
      </c>
      <c r="C13">
        <f>SUM(C2:C12)</f>
        <v>410</v>
      </c>
      <c r="D13">
        <f>SUM(D2:D12)</f>
        <v>893</v>
      </c>
      <c r="E13">
        <f>SUM(E2:E12)</f>
        <v>354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0.54320987654320985</v>
      </c>
      <c r="C16">
        <f>E2/D2</f>
        <v>0.37037037037037035</v>
      </c>
      <c r="D16">
        <f>B16-C16</f>
        <v>0.1728395061728395</v>
      </c>
    </row>
    <row r="17" spans="1:4" ht="15.75">
      <c r="A17" s="1">
        <v>2001</v>
      </c>
      <c r="B17">
        <f t="shared" ref="B17:B26" si="0">C3/B3</f>
        <v>0.375</v>
      </c>
      <c r="C17">
        <f t="shared" ref="C17:C26" si="1">E3/D3</f>
        <v>0.40243902439024393</v>
      </c>
      <c r="D17">
        <f t="shared" ref="D17:D27" si="2">B17-C17</f>
        <v>-2.7439024390243927E-2</v>
      </c>
    </row>
    <row r="18" spans="1:4" ht="15.75">
      <c r="A18" s="1">
        <v>2002</v>
      </c>
      <c r="B18">
        <f t="shared" si="0"/>
        <v>0.41975308641975306</v>
      </c>
      <c r="C18">
        <f>E4/D4</f>
        <v>0.40740740740740738</v>
      </c>
      <c r="D18">
        <f t="shared" si="2"/>
        <v>1.2345679012345678E-2</v>
      </c>
    </row>
    <row r="19" spans="1:4" ht="15.75">
      <c r="A19" s="1">
        <v>2003</v>
      </c>
      <c r="B19">
        <f t="shared" si="0"/>
        <v>0.49382716049382713</v>
      </c>
      <c r="C19">
        <f t="shared" si="1"/>
        <v>0.38271604938271603</v>
      </c>
      <c r="D19">
        <f t="shared" si="2"/>
        <v>0.1111111111111111</v>
      </c>
    </row>
    <row r="20" spans="1:4" ht="15.75">
      <c r="A20" s="1">
        <v>2004</v>
      </c>
      <c r="B20">
        <f t="shared" si="0"/>
        <v>0.46913580246913578</v>
      </c>
      <c r="C20">
        <f t="shared" si="1"/>
        <v>0.48780487804878048</v>
      </c>
      <c r="D20">
        <f t="shared" si="2"/>
        <v>-1.8669075579644701E-2</v>
      </c>
    </row>
    <row r="21" spans="1:4" ht="15.75">
      <c r="A21" s="1">
        <v>2005</v>
      </c>
      <c r="B21">
        <f t="shared" si="0"/>
        <v>0.44444444444444442</v>
      </c>
      <c r="C21">
        <f t="shared" si="1"/>
        <v>0.46913580246913578</v>
      </c>
      <c r="D21">
        <f t="shared" si="2"/>
        <v>-2.4691358024691357E-2</v>
      </c>
    </row>
    <row r="22" spans="1:4" ht="15.75">
      <c r="A22" s="1">
        <v>2006</v>
      </c>
      <c r="B22">
        <f t="shared" si="0"/>
        <v>0.49382716049382713</v>
      </c>
      <c r="C22">
        <f t="shared" si="1"/>
        <v>0.37037037037037035</v>
      </c>
      <c r="D22">
        <f t="shared" si="2"/>
        <v>0.12345679012345678</v>
      </c>
    </row>
    <row r="23" spans="1:4" ht="15.75">
      <c r="A23" s="1">
        <v>2007</v>
      </c>
      <c r="B23">
        <f t="shared" si="0"/>
        <v>0.43209876543209874</v>
      </c>
      <c r="C23">
        <f t="shared" si="1"/>
        <v>0.41975308641975306</v>
      </c>
      <c r="D23">
        <f t="shared" si="2"/>
        <v>1.2345679012345678E-2</v>
      </c>
    </row>
    <row r="24" spans="1:4" ht="15.75">
      <c r="A24" s="1">
        <v>2008</v>
      </c>
      <c r="B24">
        <f t="shared" si="0"/>
        <v>0.46250000000000002</v>
      </c>
      <c r="C24">
        <f t="shared" si="1"/>
        <v>0.38271604938271603</v>
      </c>
      <c r="D24">
        <f t="shared" si="2"/>
        <v>7.9783950617283994E-2</v>
      </c>
    </row>
    <row r="25" spans="1:4" ht="15.75">
      <c r="A25" s="1">
        <v>2009</v>
      </c>
      <c r="B25">
        <f t="shared" si="0"/>
        <v>0.48148148148148145</v>
      </c>
      <c r="C25">
        <f t="shared" si="1"/>
        <v>0.30864197530864196</v>
      </c>
      <c r="D25">
        <f t="shared" si="2"/>
        <v>0.1728395061728395</v>
      </c>
    </row>
    <row r="26" spans="1:4" ht="15.75">
      <c r="A26" s="1">
        <v>2010</v>
      </c>
      <c r="B26">
        <f t="shared" si="0"/>
        <v>0.4567901234567901</v>
      </c>
      <c r="C26">
        <f t="shared" si="1"/>
        <v>0.35802469135802467</v>
      </c>
      <c r="D26">
        <f t="shared" si="2"/>
        <v>9.8765432098765427E-2</v>
      </c>
    </row>
    <row r="27" spans="1:4" ht="15.75">
      <c r="A27" s="4" t="s">
        <v>41</v>
      </c>
      <c r="B27" s="5">
        <f>AVERAGE(B16:B26)</f>
        <v>0.46109708193041532</v>
      </c>
      <c r="C27" s="5">
        <f>AVERAGE(C16:C26)</f>
        <v>0.39630724590074179</v>
      </c>
      <c r="D27" s="5">
        <f t="shared" si="2"/>
        <v>6.4789836029673531E-2</v>
      </c>
    </row>
    <row r="28" spans="1:4">
      <c r="A28" s="5" t="s">
        <v>43</v>
      </c>
      <c r="B28" s="5">
        <f>STDEV(B16:B26)</f>
        <v>4.4301169448120764E-2</v>
      </c>
      <c r="C28" s="5">
        <f t="shared" ref="C28:D28" si="3">STDEV(C16:C26)</f>
        <v>5.0251341267210113E-2</v>
      </c>
      <c r="D28" s="5">
        <f t="shared" si="3"/>
        <v>7.7003451212073928E-2</v>
      </c>
    </row>
  </sheetData>
  <pageMargins left="0.7" right="0.7" top="0.75" bottom="0.75" header="0.3" footer="0.3"/>
  <pageSetup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42</v>
      </c>
      <c r="D2">
        <v>81</v>
      </c>
      <c r="E2">
        <v>43</v>
      </c>
      <c r="G2" s="6" t="s">
        <v>44</v>
      </c>
      <c r="H2" s="7">
        <f>(D27-0)/(D28/(SQRT(11)))</f>
        <v>2.8713996554912287</v>
      </c>
    </row>
    <row r="3" spans="1:8" ht="15.75">
      <c r="A3" s="1">
        <v>2001</v>
      </c>
      <c r="B3">
        <v>81</v>
      </c>
      <c r="C3">
        <v>41</v>
      </c>
      <c r="D3">
        <v>80</v>
      </c>
      <c r="E3">
        <v>41</v>
      </c>
    </row>
    <row r="4" spans="1:8" ht="15.75">
      <c r="A4" s="1">
        <v>2002</v>
      </c>
      <c r="B4">
        <v>81</v>
      </c>
      <c r="C4">
        <v>42</v>
      </c>
      <c r="D4">
        <v>81</v>
      </c>
      <c r="E4">
        <v>51</v>
      </c>
    </row>
    <row r="5" spans="1:8" ht="15.75">
      <c r="A5" s="1">
        <v>2003</v>
      </c>
      <c r="B5">
        <v>81</v>
      </c>
      <c r="C5">
        <v>53</v>
      </c>
      <c r="D5">
        <v>81</v>
      </c>
      <c r="E5">
        <v>42</v>
      </c>
    </row>
    <row r="6" spans="1:8" ht="15.75">
      <c r="A6" s="1">
        <v>2004</v>
      </c>
      <c r="B6">
        <v>81</v>
      </c>
      <c r="C6">
        <v>55</v>
      </c>
      <c r="D6">
        <v>81</v>
      </c>
      <c r="E6">
        <v>43</v>
      </c>
    </row>
    <row r="7" spans="1:8" ht="15.75">
      <c r="A7" s="1">
        <v>2005</v>
      </c>
      <c r="B7">
        <v>81</v>
      </c>
      <c r="C7">
        <v>54</v>
      </c>
      <c r="D7">
        <v>81</v>
      </c>
      <c r="E7">
        <v>41</v>
      </c>
    </row>
    <row r="8" spans="1:8" ht="15.75">
      <c r="A8" s="1">
        <v>2006</v>
      </c>
      <c r="B8">
        <v>81</v>
      </c>
      <c r="C8">
        <v>48</v>
      </c>
      <c r="D8">
        <v>81</v>
      </c>
      <c r="E8">
        <v>38</v>
      </c>
    </row>
    <row r="9" spans="1:8" ht="15.75">
      <c r="A9" s="1">
        <v>2007</v>
      </c>
      <c r="B9">
        <v>81</v>
      </c>
      <c r="C9">
        <v>51</v>
      </c>
      <c r="D9">
        <v>81</v>
      </c>
      <c r="E9">
        <v>45</v>
      </c>
    </row>
    <row r="10" spans="1:8" ht="15.75">
      <c r="A10" s="1">
        <v>2008</v>
      </c>
      <c r="B10">
        <v>81</v>
      </c>
      <c r="C10">
        <v>56</v>
      </c>
      <c r="D10">
        <v>81</v>
      </c>
      <c r="E10">
        <v>39</v>
      </c>
    </row>
    <row r="11" spans="1:8" ht="15.75">
      <c r="A11" s="1">
        <v>2009</v>
      </c>
      <c r="B11">
        <v>81</v>
      </c>
      <c r="C11">
        <v>56</v>
      </c>
      <c r="D11">
        <v>81</v>
      </c>
      <c r="E11">
        <v>39</v>
      </c>
    </row>
    <row r="12" spans="1:8" ht="15.75">
      <c r="A12" s="1">
        <v>2010</v>
      </c>
      <c r="B12">
        <v>81</v>
      </c>
      <c r="C12">
        <v>46</v>
      </c>
      <c r="D12">
        <v>81</v>
      </c>
      <c r="E12">
        <v>43</v>
      </c>
    </row>
    <row r="13" spans="1:8" ht="15.75">
      <c r="A13" s="1" t="s">
        <v>22</v>
      </c>
      <c r="B13">
        <f>SUM(B2:B12)</f>
        <v>891</v>
      </c>
      <c r="C13">
        <f>SUM(C2:C12)</f>
        <v>544</v>
      </c>
      <c r="D13">
        <f>SUM(D2:D12)</f>
        <v>890</v>
      </c>
      <c r="E13">
        <f>SUM(E2:E12)</f>
        <v>465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0.51851851851851849</v>
      </c>
      <c r="C16">
        <f>E2/D2</f>
        <v>0.53086419753086422</v>
      </c>
      <c r="D16">
        <f>B16-C16</f>
        <v>-1.2345679012345734E-2</v>
      </c>
    </row>
    <row r="17" spans="1:4" ht="15.75">
      <c r="A17" s="1">
        <v>2001</v>
      </c>
      <c r="B17">
        <f t="shared" ref="B17:B26" si="0">C3/B3</f>
        <v>0.50617283950617287</v>
      </c>
      <c r="C17">
        <f t="shared" ref="C17:C26" si="1">E3/D3</f>
        <v>0.51249999999999996</v>
      </c>
      <c r="D17">
        <f t="shared" ref="D17:D27" si="2">B17-C17</f>
        <v>-6.3271604938270887E-3</v>
      </c>
    </row>
    <row r="18" spans="1:4" ht="15.75">
      <c r="A18" s="1">
        <v>2002</v>
      </c>
      <c r="B18">
        <f t="shared" si="0"/>
        <v>0.51851851851851849</v>
      </c>
      <c r="C18">
        <f>E4/D4</f>
        <v>0.62962962962962965</v>
      </c>
      <c r="D18">
        <f t="shared" si="2"/>
        <v>-0.11111111111111116</v>
      </c>
    </row>
    <row r="19" spans="1:4" ht="15.75">
      <c r="A19" s="1">
        <v>2003</v>
      </c>
      <c r="B19">
        <f t="shared" si="0"/>
        <v>0.65432098765432101</v>
      </c>
      <c r="C19">
        <f t="shared" si="1"/>
        <v>0.51851851851851849</v>
      </c>
      <c r="D19">
        <f t="shared" si="2"/>
        <v>0.13580246913580252</v>
      </c>
    </row>
    <row r="20" spans="1:4" ht="15.75">
      <c r="A20" s="1">
        <v>2004</v>
      </c>
      <c r="B20">
        <f t="shared" si="0"/>
        <v>0.67901234567901236</v>
      </c>
      <c r="C20">
        <f t="shared" si="1"/>
        <v>0.53086419753086422</v>
      </c>
      <c r="D20">
        <f t="shared" si="2"/>
        <v>0.14814814814814814</v>
      </c>
    </row>
    <row r="21" spans="1:4" ht="15.75">
      <c r="A21" s="1">
        <v>2005</v>
      </c>
      <c r="B21">
        <f t="shared" si="0"/>
        <v>0.66666666666666663</v>
      </c>
      <c r="C21">
        <f t="shared" si="1"/>
        <v>0.50617283950617287</v>
      </c>
      <c r="D21">
        <f t="shared" si="2"/>
        <v>0.16049382716049376</v>
      </c>
    </row>
    <row r="22" spans="1:4" ht="15.75">
      <c r="A22" s="1">
        <v>2006</v>
      </c>
      <c r="B22">
        <f t="shared" si="0"/>
        <v>0.59259259259259256</v>
      </c>
      <c r="C22">
        <f t="shared" si="1"/>
        <v>0.46913580246913578</v>
      </c>
      <c r="D22">
        <f t="shared" si="2"/>
        <v>0.12345679012345678</v>
      </c>
    </row>
    <row r="23" spans="1:4" ht="15.75">
      <c r="A23" s="1">
        <v>2007</v>
      </c>
      <c r="B23">
        <f t="shared" si="0"/>
        <v>0.62962962962962965</v>
      </c>
      <c r="C23">
        <f t="shared" si="1"/>
        <v>0.55555555555555558</v>
      </c>
      <c r="D23">
        <f t="shared" si="2"/>
        <v>7.407407407407407E-2</v>
      </c>
    </row>
    <row r="24" spans="1:4" ht="15.75">
      <c r="A24" s="1">
        <v>2008</v>
      </c>
      <c r="B24">
        <f t="shared" si="0"/>
        <v>0.69135802469135799</v>
      </c>
      <c r="C24">
        <f t="shared" si="1"/>
        <v>0.48148148148148145</v>
      </c>
      <c r="D24">
        <f t="shared" si="2"/>
        <v>0.20987654320987653</v>
      </c>
    </row>
    <row r="25" spans="1:4" ht="15.75">
      <c r="A25" s="1">
        <v>2009</v>
      </c>
      <c r="B25">
        <f t="shared" si="0"/>
        <v>0.69135802469135799</v>
      </c>
      <c r="C25">
        <f t="shared" si="1"/>
        <v>0.48148148148148145</v>
      </c>
      <c r="D25">
        <f t="shared" si="2"/>
        <v>0.20987654320987653</v>
      </c>
    </row>
    <row r="26" spans="1:4" ht="15.75">
      <c r="A26" s="1">
        <v>2010</v>
      </c>
      <c r="B26">
        <f t="shared" si="0"/>
        <v>0.5679012345679012</v>
      </c>
      <c r="C26">
        <f t="shared" si="1"/>
        <v>0.53086419753086422</v>
      </c>
      <c r="D26">
        <f t="shared" si="2"/>
        <v>3.7037037037036979E-2</v>
      </c>
    </row>
    <row r="27" spans="1:4" ht="15.75">
      <c r="A27" s="4" t="s">
        <v>41</v>
      </c>
      <c r="B27" s="5">
        <f>AVERAGE(B16:B26)</f>
        <v>0.6105499438832771</v>
      </c>
      <c r="C27" s="5">
        <f>AVERAGE(C16:C26)</f>
        <v>0.52246071829405161</v>
      </c>
      <c r="D27" s="5">
        <f t="shared" si="2"/>
        <v>8.8089225589225495E-2</v>
      </c>
    </row>
    <row r="28" spans="1:4">
      <c r="A28" s="5" t="s">
        <v>43</v>
      </c>
      <c r="B28" s="5">
        <f>STDEV(B16:B26)</f>
        <v>7.2905104665913711E-2</v>
      </c>
      <c r="C28" s="5">
        <f t="shared" ref="C28:D28" si="3">STDEV(C16:C26)</f>
        <v>4.4016466680887448E-2</v>
      </c>
      <c r="D28" s="5">
        <f t="shared" si="3"/>
        <v>0.10174790847861025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80</v>
      </c>
      <c r="C2">
        <v>36</v>
      </c>
      <c r="D2">
        <v>81</v>
      </c>
      <c r="E2">
        <v>33</v>
      </c>
      <c r="G2" s="6" t="s">
        <v>44</v>
      </c>
      <c r="H2" s="7">
        <f>(D27-0)/(D28/(SQRT(11)))</f>
        <v>5.3957694495985438</v>
      </c>
    </row>
    <row r="3" spans="1:8" ht="15.75">
      <c r="A3" s="1">
        <v>2001</v>
      </c>
      <c r="B3">
        <v>81</v>
      </c>
      <c r="C3">
        <v>37</v>
      </c>
      <c r="D3">
        <v>81</v>
      </c>
      <c r="E3">
        <v>25</v>
      </c>
    </row>
    <row r="4" spans="1:8" ht="15.75">
      <c r="A4" s="1">
        <v>2002</v>
      </c>
      <c r="B4">
        <v>81</v>
      </c>
      <c r="C4">
        <v>30</v>
      </c>
      <c r="D4">
        <v>80</v>
      </c>
      <c r="E4">
        <v>25</v>
      </c>
    </row>
    <row r="5" spans="1:8" ht="15.75">
      <c r="A5" s="1">
        <v>2003</v>
      </c>
      <c r="B5">
        <v>81</v>
      </c>
      <c r="C5">
        <v>36</v>
      </c>
      <c r="D5">
        <v>81</v>
      </c>
      <c r="E5">
        <v>27</v>
      </c>
    </row>
    <row r="6" spans="1:8" ht="15.75">
      <c r="A6" s="1">
        <v>2004</v>
      </c>
      <c r="B6">
        <v>78</v>
      </c>
      <c r="C6">
        <v>40</v>
      </c>
      <c r="D6">
        <v>83</v>
      </c>
      <c r="E6">
        <v>30</v>
      </c>
    </row>
    <row r="7" spans="1:8" ht="15.75">
      <c r="A7" s="1">
        <v>2005</v>
      </c>
      <c r="B7">
        <v>81</v>
      </c>
      <c r="C7">
        <v>40</v>
      </c>
      <c r="D7">
        <v>81</v>
      </c>
      <c r="E7">
        <v>27</v>
      </c>
    </row>
    <row r="8" spans="1:8" ht="15.75">
      <c r="A8" s="1">
        <v>2006</v>
      </c>
      <c r="B8">
        <v>81</v>
      </c>
      <c r="C8">
        <v>41</v>
      </c>
      <c r="D8">
        <v>81</v>
      </c>
      <c r="E8">
        <v>20</v>
      </c>
    </row>
    <row r="9" spans="1:8" ht="15.75">
      <c r="A9" s="1">
        <v>2007</v>
      </c>
      <c r="B9">
        <v>78</v>
      </c>
      <c r="C9">
        <v>34</v>
      </c>
      <c r="D9">
        <v>84</v>
      </c>
      <c r="E9">
        <v>32</v>
      </c>
    </row>
    <row r="10" spans="1:8" ht="15.75">
      <c r="A10" s="1">
        <v>2008</v>
      </c>
      <c r="B10">
        <v>78</v>
      </c>
      <c r="C10">
        <v>54</v>
      </c>
      <c r="D10">
        <v>84</v>
      </c>
      <c r="E10">
        <v>43</v>
      </c>
    </row>
    <row r="11" spans="1:8" ht="15.75">
      <c r="A11" s="1">
        <v>2009</v>
      </c>
      <c r="B11">
        <v>81</v>
      </c>
      <c r="C11">
        <v>52</v>
      </c>
      <c r="D11">
        <v>81</v>
      </c>
      <c r="E11">
        <v>32</v>
      </c>
    </row>
    <row r="12" spans="1:8" ht="15.75">
      <c r="A12" s="1">
        <v>2010</v>
      </c>
      <c r="B12">
        <v>81</v>
      </c>
      <c r="C12">
        <v>49</v>
      </c>
      <c r="D12">
        <v>81</v>
      </c>
      <c r="E12">
        <v>47</v>
      </c>
    </row>
    <row r="13" spans="1:8" ht="15.75">
      <c r="A13" s="1" t="s">
        <v>22</v>
      </c>
      <c r="B13">
        <f>SUM(B2:B12)</f>
        <v>881</v>
      </c>
      <c r="C13">
        <f>SUM(C2:C12)</f>
        <v>449</v>
      </c>
      <c r="D13">
        <f>SUM(D2:D12)</f>
        <v>898</v>
      </c>
      <c r="E13">
        <f>SUM(E2:E12)</f>
        <v>341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0.45</v>
      </c>
      <c r="C16">
        <f>E2/D2</f>
        <v>0.40740740740740738</v>
      </c>
      <c r="D16">
        <f>B16-C16</f>
        <v>4.2592592592592626E-2</v>
      </c>
    </row>
    <row r="17" spans="1:4" ht="15.75">
      <c r="A17" s="1">
        <v>2001</v>
      </c>
      <c r="B17">
        <f t="shared" ref="B17:B26" si="0">C3/B3</f>
        <v>0.4567901234567901</v>
      </c>
      <c r="C17">
        <f t="shared" ref="C17:C26" si="1">E3/D3</f>
        <v>0.30864197530864196</v>
      </c>
      <c r="D17">
        <f t="shared" ref="D17:D27" si="2">B17-C17</f>
        <v>0.14814814814814814</v>
      </c>
    </row>
    <row r="18" spans="1:4" ht="15.75">
      <c r="A18" s="1">
        <v>2002</v>
      </c>
      <c r="B18">
        <f t="shared" si="0"/>
        <v>0.37037037037037035</v>
      </c>
      <c r="C18">
        <f>E4/D4</f>
        <v>0.3125</v>
      </c>
      <c r="D18">
        <f t="shared" si="2"/>
        <v>5.787037037037035E-2</v>
      </c>
    </row>
    <row r="19" spans="1:4" ht="15.75">
      <c r="A19" s="1">
        <v>2003</v>
      </c>
      <c r="B19">
        <f t="shared" si="0"/>
        <v>0.44444444444444442</v>
      </c>
      <c r="C19">
        <f t="shared" si="1"/>
        <v>0.33333333333333331</v>
      </c>
      <c r="D19">
        <f t="shared" si="2"/>
        <v>0.1111111111111111</v>
      </c>
    </row>
    <row r="20" spans="1:4" ht="15.75">
      <c r="A20" s="1">
        <v>2004</v>
      </c>
      <c r="B20">
        <f t="shared" si="0"/>
        <v>0.51282051282051277</v>
      </c>
      <c r="C20">
        <f t="shared" si="1"/>
        <v>0.36144578313253012</v>
      </c>
      <c r="D20">
        <f t="shared" si="2"/>
        <v>0.15137472968798266</v>
      </c>
    </row>
    <row r="21" spans="1:4" ht="15.75">
      <c r="A21" s="1">
        <v>2005</v>
      </c>
      <c r="B21">
        <f t="shared" si="0"/>
        <v>0.49382716049382713</v>
      </c>
      <c r="C21">
        <f t="shared" si="1"/>
        <v>0.33333333333333331</v>
      </c>
      <c r="D21">
        <f t="shared" si="2"/>
        <v>0.16049382716049382</v>
      </c>
    </row>
    <row r="22" spans="1:4" ht="15.75">
      <c r="A22" s="1">
        <v>2006</v>
      </c>
      <c r="B22">
        <f t="shared" si="0"/>
        <v>0.50617283950617287</v>
      </c>
      <c r="C22">
        <f t="shared" si="1"/>
        <v>0.24691358024691357</v>
      </c>
      <c r="D22">
        <f t="shared" si="2"/>
        <v>0.2592592592592593</v>
      </c>
    </row>
    <row r="23" spans="1:4" ht="15.75">
      <c r="A23" s="1">
        <v>2007</v>
      </c>
      <c r="B23">
        <f t="shared" si="0"/>
        <v>0.4358974358974359</v>
      </c>
      <c r="C23">
        <f t="shared" si="1"/>
        <v>0.38095238095238093</v>
      </c>
      <c r="D23">
        <f t="shared" si="2"/>
        <v>5.4945054945054972E-2</v>
      </c>
    </row>
    <row r="24" spans="1:4" ht="15.75">
      <c r="A24" s="1">
        <v>2008</v>
      </c>
      <c r="B24">
        <f t="shared" si="0"/>
        <v>0.69230769230769229</v>
      </c>
      <c r="C24">
        <f t="shared" si="1"/>
        <v>0.51190476190476186</v>
      </c>
      <c r="D24">
        <f t="shared" si="2"/>
        <v>0.18040293040293043</v>
      </c>
    </row>
    <row r="25" spans="1:4" ht="15.75">
      <c r="A25" s="1">
        <v>2009</v>
      </c>
      <c r="B25">
        <f t="shared" si="0"/>
        <v>0.64197530864197527</v>
      </c>
      <c r="C25">
        <f t="shared" si="1"/>
        <v>0.39506172839506171</v>
      </c>
      <c r="D25">
        <f t="shared" si="2"/>
        <v>0.24691358024691357</v>
      </c>
    </row>
    <row r="26" spans="1:4" ht="15.75">
      <c r="A26" s="1">
        <v>2010</v>
      </c>
      <c r="B26">
        <f t="shared" si="0"/>
        <v>0.60493827160493829</v>
      </c>
      <c r="C26">
        <f t="shared" si="1"/>
        <v>0.58024691358024694</v>
      </c>
      <c r="D26">
        <f t="shared" si="2"/>
        <v>2.4691358024691357E-2</v>
      </c>
    </row>
    <row r="27" spans="1:4" ht="15.75">
      <c r="A27" s="4" t="s">
        <v>41</v>
      </c>
      <c r="B27" s="5">
        <f>AVERAGE(B16:B26)</f>
        <v>0.50995855995855999</v>
      </c>
      <c r="C27" s="5">
        <f>AVERAGE(C16:C26)</f>
        <v>0.37924919978132832</v>
      </c>
      <c r="D27" s="5">
        <f t="shared" si="2"/>
        <v>0.13070936017723167</v>
      </c>
    </row>
    <row r="28" spans="1:4">
      <c r="A28" s="5" t="s">
        <v>43</v>
      </c>
      <c r="B28" s="5">
        <f>STDEV(B16:B26)</f>
        <v>9.780973457775971E-2</v>
      </c>
      <c r="C28" s="5">
        <f t="shared" ref="C28:D28" si="3">STDEV(C16:C26)</f>
        <v>9.5147489668988672E-2</v>
      </c>
      <c r="D28" s="5">
        <f t="shared" si="3"/>
        <v>8.0343296418558766E-2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45</v>
      </c>
      <c r="D2">
        <v>81</v>
      </c>
      <c r="E2">
        <v>38</v>
      </c>
      <c r="G2" s="6" t="s">
        <v>44</v>
      </c>
      <c r="H2" s="7">
        <f>(D27-0)/(D28/(SQRT(11)))</f>
        <v>4.0419234370177151</v>
      </c>
    </row>
    <row r="3" spans="1:8" ht="15.75">
      <c r="A3" s="1">
        <v>2001</v>
      </c>
      <c r="B3">
        <v>81</v>
      </c>
      <c r="C3">
        <v>39</v>
      </c>
      <c r="D3">
        <v>81</v>
      </c>
      <c r="E3">
        <v>41</v>
      </c>
    </row>
    <row r="4" spans="1:8" ht="15.75">
      <c r="A4" s="1">
        <v>2002</v>
      </c>
      <c r="B4">
        <v>81</v>
      </c>
      <c r="C4">
        <v>42</v>
      </c>
      <c r="D4">
        <v>81</v>
      </c>
      <c r="E4">
        <v>36</v>
      </c>
    </row>
    <row r="5" spans="1:8" ht="15.75">
      <c r="A5" s="1">
        <v>2003</v>
      </c>
      <c r="B5">
        <v>81</v>
      </c>
      <c r="C5">
        <v>41</v>
      </c>
      <c r="D5">
        <v>81</v>
      </c>
      <c r="E5">
        <v>45</v>
      </c>
    </row>
    <row r="6" spans="1:8" ht="15.75">
      <c r="A6" s="1">
        <v>2004</v>
      </c>
      <c r="B6">
        <v>81</v>
      </c>
      <c r="C6">
        <v>40</v>
      </c>
      <c r="D6">
        <v>80</v>
      </c>
      <c r="E6">
        <v>27</v>
      </c>
    </row>
    <row r="7" spans="1:8" ht="15.75">
      <c r="A7" s="1">
        <v>2005</v>
      </c>
      <c r="B7">
        <v>81</v>
      </c>
      <c r="C7">
        <v>43</v>
      </c>
      <c r="D7">
        <v>81</v>
      </c>
      <c r="E7">
        <v>37</v>
      </c>
    </row>
    <row r="8" spans="1:8" ht="15.75">
      <c r="A8" s="1">
        <v>2006</v>
      </c>
      <c r="B8">
        <v>81</v>
      </c>
      <c r="C8">
        <v>50</v>
      </c>
      <c r="D8">
        <v>81</v>
      </c>
      <c r="E8">
        <v>37</v>
      </c>
    </row>
    <row r="9" spans="1:8" ht="15.75">
      <c r="A9" s="1">
        <v>2007</v>
      </c>
      <c r="B9">
        <v>81</v>
      </c>
      <c r="C9">
        <v>49</v>
      </c>
      <c r="D9">
        <v>81</v>
      </c>
      <c r="E9">
        <v>34</v>
      </c>
    </row>
    <row r="10" spans="1:8" ht="15.75">
      <c r="A10" s="1">
        <v>2008</v>
      </c>
      <c r="B10">
        <v>81</v>
      </c>
      <c r="C10">
        <v>47</v>
      </c>
      <c r="D10">
        <v>81</v>
      </c>
      <c r="E10">
        <v>39</v>
      </c>
    </row>
    <row r="11" spans="1:8" ht="15.75">
      <c r="A11" s="1">
        <v>2009</v>
      </c>
      <c r="B11">
        <v>81</v>
      </c>
      <c r="C11">
        <v>44</v>
      </c>
      <c r="D11">
        <v>81</v>
      </c>
      <c r="E11">
        <v>31</v>
      </c>
    </row>
    <row r="12" spans="1:8" ht="15.75">
      <c r="A12" s="1">
        <v>2010</v>
      </c>
      <c r="B12">
        <v>81</v>
      </c>
      <c r="C12">
        <v>46</v>
      </c>
      <c r="D12">
        <v>81</v>
      </c>
      <c r="E12">
        <v>39</v>
      </c>
    </row>
    <row r="13" spans="1:8" ht="15.75">
      <c r="A13" s="1" t="s">
        <v>22</v>
      </c>
      <c r="B13">
        <f>SUM(B2:B12)</f>
        <v>891</v>
      </c>
      <c r="C13">
        <f>SUM(C2:C12)</f>
        <v>486</v>
      </c>
      <c r="D13">
        <f>SUM(D2:D12)</f>
        <v>890</v>
      </c>
      <c r="E13">
        <f>SUM(E2:E12)</f>
        <v>404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0.55555555555555558</v>
      </c>
      <c r="C16">
        <f>E2/D2</f>
        <v>0.46913580246913578</v>
      </c>
      <c r="D16">
        <f>B16-C16</f>
        <v>8.6419753086419804E-2</v>
      </c>
    </row>
    <row r="17" spans="1:4" ht="15.75">
      <c r="A17" s="1">
        <v>2001</v>
      </c>
      <c r="B17">
        <f t="shared" ref="B17:B26" si="0">C3/B3</f>
        <v>0.48148148148148145</v>
      </c>
      <c r="C17">
        <f t="shared" ref="C17:C26" si="1">E3/D3</f>
        <v>0.50617283950617287</v>
      </c>
      <c r="D17">
        <f t="shared" ref="D17:D27" si="2">B17-C17</f>
        <v>-2.4691358024691412E-2</v>
      </c>
    </row>
    <row r="18" spans="1:4" ht="15.75">
      <c r="A18" s="1">
        <v>2002</v>
      </c>
      <c r="B18">
        <f t="shared" si="0"/>
        <v>0.51851851851851849</v>
      </c>
      <c r="C18">
        <f>E4/D4</f>
        <v>0.44444444444444442</v>
      </c>
      <c r="D18">
        <f t="shared" si="2"/>
        <v>7.407407407407407E-2</v>
      </c>
    </row>
    <row r="19" spans="1:4" ht="15.75">
      <c r="A19" s="1">
        <v>2003</v>
      </c>
      <c r="B19">
        <f t="shared" si="0"/>
        <v>0.50617283950617287</v>
      </c>
      <c r="C19">
        <f t="shared" si="1"/>
        <v>0.55555555555555558</v>
      </c>
      <c r="D19">
        <f t="shared" si="2"/>
        <v>-4.9382716049382713E-2</v>
      </c>
    </row>
    <row r="20" spans="1:4" ht="15.75">
      <c r="A20" s="1">
        <v>2004</v>
      </c>
      <c r="B20">
        <f t="shared" si="0"/>
        <v>0.49382716049382713</v>
      </c>
      <c r="C20">
        <f t="shared" si="1"/>
        <v>0.33750000000000002</v>
      </c>
      <c r="D20">
        <f t="shared" si="2"/>
        <v>0.15632716049382711</v>
      </c>
    </row>
    <row r="21" spans="1:4" ht="15.75">
      <c r="A21" s="1">
        <v>2005</v>
      </c>
      <c r="B21">
        <f t="shared" si="0"/>
        <v>0.53086419753086422</v>
      </c>
      <c r="C21">
        <f t="shared" si="1"/>
        <v>0.4567901234567901</v>
      </c>
      <c r="D21">
        <f t="shared" si="2"/>
        <v>7.4074074074074125E-2</v>
      </c>
    </row>
    <row r="22" spans="1:4" ht="15.75">
      <c r="A22" s="1">
        <v>2006</v>
      </c>
      <c r="B22">
        <f t="shared" si="0"/>
        <v>0.61728395061728392</v>
      </c>
      <c r="C22">
        <f t="shared" si="1"/>
        <v>0.4567901234567901</v>
      </c>
      <c r="D22">
        <f t="shared" si="2"/>
        <v>0.16049382716049382</v>
      </c>
    </row>
    <row r="23" spans="1:4" ht="15.75">
      <c r="A23" s="1">
        <v>2007</v>
      </c>
      <c r="B23">
        <f t="shared" si="0"/>
        <v>0.60493827160493829</v>
      </c>
      <c r="C23">
        <f t="shared" si="1"/>
        <v>0.41975308641975306</v>
      </c>
      <c r="D23">
        <f t="shared" si="2"/>
        <v>0.18518518518518523</v>
      </c>
    </row>
    <row r="24" spans="1:4" ht="15.75">
      <c r="A24" s="1">
        <v>2008</v>
      </c>
      <c r="B24">
        <f t="shared" si="0"/>
        <v>0.58024691358024694</v>
      </c>
      <c r="C24">
        <f t="shared" si="1"/>
        <v>0.48148148148148145</v>
      </c>
      <c r="D24">
        <f t="shared" si="2"/>
        <v>9.8765432098765482E-2</v>
      </c>
    </row>
    <row r="25" spans="1:4" ht="15.75">
      <c r="A25" s="1">
        <v>2009</v>
      </c>
      <c r="B25">
        <f t="shared" si="0"/>
        <v>0.54320987654320985</v>
      </c>
      <c r="C25">
        <f t="shared" si="1"/>
        <v>0.38271604938271603</v>
      </c>
      <c r="D25">
        <f t="shared" si="2"/>
        <v>0.16049382716049382</v>
      </c>
    </row>
    <row r="26" spans="1:4" ht="15.75">
      <c r="A26" s="1">
        <v>2010</v>
      </c>
      <c r="B26">
        <f t="shared" si="0"/>
        <v>0.5679012345679012</v>
      </c>
      <c r="C26">
        <f t="shared" si="1"/>
        <v>0.48148148148148145</v>
      </c>
      <c r="D26">
        <f t="shared" si="2"/>
        <v>8.6419753086419748E-2</v>
      </c>
    </row>
    <row r="27" spans="1:4" ht="15.75">
      <c r="A27" s="4" t="s">
        <v>41</v>
      </c>
      <c r="B27" s="5">
        <f>AVERAGE(B16:B26)</f>
        <v>0.54545454545454541</v>
      </c>
      <c r="C27" s="5">
        <f>AVERAGE(C16:C26)</f>
        <v>0.45380190796857467</v>
      </c>
      <c r="D27" s="5">
        <f t="shared" si="2"/>
        <v>9.1652637485970745E-2</v>
      </c>
    </row>
    <row r="28" spans="1:4">
      <c r="A28" s="5" t="s">
        <v>43</v>
      </c>
      <c r="B28" s="5">
        <f>STDEV(B16:B26)</f>
        <v>4.4450679198553035E-2</v>
      </c>
      <c r="C28" s="5">
        <f t="shared" ref="C28:D28" si="3">STDEV(C16:C26)</f>
        <v>5.891353112124055E-2</v>
      </c>
      <c r="D28" s="5">
        <f t="shared" si="3"/>
        <v>7.5206127558841956E-2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46</v>
      </c>
      <c r="D2">
        <v>81</v>
      </c>
      <c r="E2">
        <v>49</v>
      </c>
      <c r="G2" s="6" t="s">
        <v>44</v>
      </c>
      <c r="H2" s="7">
        <f>(D27-0)/(D28/(SQRT(11)))</f>
        <v>3.2226138478011714</v>
      </c>
    </row>
    <row r="3" spans="1:8" ht="15.75">
      <c r="A3" s="1">
        <v>2001</v>
      </c>
      <c r="B3">
        <v>81</v>
      </c>
      <c r="C3">
        <v>46</v>
      </c>
      <c r="D3">
        <v>81</v>
      </c>
      <c r="E3">
        <v>37</v>
      </c>
    </row>
    <row r="4" spans="1:8" ht="15.75">
      <c r="A4" s="1">
        <v>2002</v>
      </c>
      <c r="B4">
        <v>81</v>
      </c>
      <c r="C4">
        <v>47</v>
      </c>
      <c r="D4">
        <v>81</v>
      </c>
      <c r="E4">
        <v>34</v>
      </c>
    </row>
    <row r="5" spans="1:8" ht="15.75">
      <c r="A5" s="1">
        <v>2003</v>
      </c>
      <c r="B5">
        <v>81</v>
      </c>
      <c r="C5">
        <v>51</v>
      </c>
      <c r="D5">
        <v>81</v>
      </c>
      <c r="E5">
        <v>35</v>
      </c>
    </row>
    <row r="6" spans="1:8" ht="15.75">
      <c r="A6" s="1">
        <v>2004</v>
      </c>
      <c r="B6">
        <v>81</v>
      </c>
      <c r="C6">
        <v>46</v>
      </c>
      <c r="D6">
        <v>80</v>
      </c>
      <c r="E6">
        <v>37</v>
      </c>
    </row>
    <row r="7" spans="1:8" ht="15.75">
      <c r="A7" s="1">
        <v>2005</v>
      </c>
      <c r="B7">
        <v>81</v>
      </c>
      <c r="C7">
        <v>47</v>
      </c>
      <c r="D7">
        <v>81</v>
      </c>
      <c r="E7">
        <v>52</v>
      </c>
    </row>
    <row r="8" spans="1:8" ht="15.75">
      <c r="A8" s="1">
        <v>2006</v>
      </c>
      <c r="B8">
        <v>81</v>
      </c>
      <c r="C8">
        <v>49</v>
      </c>
      <c r="D8">
        <v>81</v>
      </c>
      <c r="E8">
        <v>41</v>
      </c>
    </row>
    <row r="9" spans="1:8" ht="15.75">
      <c r="A9" s="1">
        <v>2007</v>
      </c>
      <c r="B9">
        <v>81</v>
      </c>
      <c r="C9">
        <v>38</v>
      </c>
      <c r="D9">
        <v>81</v>
      </c>
      <c r="E9">
        <v>34</v>
      </c>
    </row>
    <row r="10" spans="1:8" ht="15.75">
      <c r="A10" s="1">
        <v>2008</v>
      </c>
      <c r="B10">
        <v>82</v>
      </c>
      <c r="C10">
        <v>54</v>
      </c>
      <c r="D10">
        <v>81</v>
      </c>
      <c r="E10">
        <v>35</v>
      </c>
    </row>
    <row r="11" spans="1:8" ht="15.75">
      <c r="A11" s="1">
        <v>2009</v>
      </c>
      <c r="B11">
        <v>81</v>
      </c>
      <c r="C11">
        <v>43</v>
      </c>
      <c r="D11">
        <v>81</v>
      </c>
      <c r="E11">
        <v>36</v>
      </c>
    </row>
    <row r="12" spans="1:8" ht="15.75">
      <c r="A12" s="1">
        <v>2010</v>
      </c>
      <c r="B12">
        <v>81</v>
      </c>
      <c r="C12">
        <v>45</v>
      </c>
      <c r="D12">
        <v>81</v>
      </c>
      <c r="E12">
        <v>43</v>
      </c>
    </row>
    <row r="13" spans="1:8" ht="15.75">
      <c r="A13" s="1" t="s">
        <v>22</v>
      </c>
      <c r="B13">
        <f>SUM(B2:B12)</f>
        <v>892</v>
      </c>
      <c r="C13">
        <f>SUM(C2:C12)</f>
        <v>512</v>
      </c>
      <c r="D13">
        <f>SUM(D2:D12)</f>
        <v>890</v>
      </c>
      <c r="E13">
        <f>SUM(E2:E12)</f>
        <v>433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0.5679012345679012</v>
      </c>
      <c r="C16">
        <f>E2/D2</f>
        <v>0.60493827160493829</v>
      </c>
      <c r="D16">
        <f>B16-C16</f>
        <v>-3.703703703703709E-2</v>
      </c>
    </row>
    <row r="17" spans="1:4" ht="15.75">
      <c r="A17" s="1">
        <v>2001</v>
      </c>
      <c r="B17">
        <f t="shared" ref="B17:B26" si="0">C3/B3</f>
        <v>0.5679012345679012</v>
      </c>
      <c r="C17">
        <f t="shared" ref="C17:C26" si="1">E3/D3</f>
        <v>0.4567901234567901</v>
      </c>
      <c r="D17">
        <f t="shared" ref="D17:D27" si="2">B17-C17</f>
        <v>0.1111111111111111</v>
      </c>
    </row>
    <row r="18" spans="1:4" ht="15.75">
      <c r="A18" s="1">
        <v>2002</v>
      </c>
      <c r="B18">
        <f t="shared" si="0"/>
        <v>0.58024691358024694</v>
      </c>
      <c r="C18">
        <f>E4/D4</f>
        <v>0.41975308641975306</v>
      </c>
      <c r="D18">
        <f t="shared" si="2"/>
        <v>0.16049382716049387</v>
      </c>
    </row>
    <row r="19" spans="1:4" ht="15.75">
      <c r="A19" s="1">
        <v>2003</v>
      </c>
      <c r="B19">
        <f t="shared" si="0"/>
        <v>0.62962962962962965</v>
      </c>
      <c r="C19">
        <f t="shared" si="1"/>
        <v>0.43209876543209874</v>
      </c>
      <c r="D19">
        <f t="shared" si="2"/>
        <v>0.19753086419753091</v>
      </c>
    </row>
    <row r="20" spans="1:4" ht="15.75">
      <c r="A20" s="1">
        <v>2004</v>
      </c>
      <c r="B20">
        <f t="shared" si="0"/>
        <v>0.5679012345679012</v>
      </c>
      <c r="C20">
        <f t="shared" si="1"/>
        <v>0.46250000000000002</v>
      </c>
      <c r="D20">
        <f t="shared" si="2"/>
        <v>0.10540123456790118</v>
      </c>
    </row>
    <row r="21" spans="1:4" ht="15.75">
      <c r="A21" s="1">
        <v>2005</v>
      </c>
      <c r="B21">
        <f t="shared" si="0"/>
        <v>0.58024691358024694</v>
      </c>
      <c r="C21">
        <f t="shared" si="1"/>
        <v>0.64197530864197527</v>
      </c>
      <c r="D21">
        <f t="shared" si="2"/>
        <v>-6.1728395061728336E-2</v>
      </c>
    </row>
    <row r="22" spans="1:4" ht="15.75">
      <c r="A22" s="1">
        <v>2006</v>
      </c>
      <c r="B22">
        <f t="shared" si="0"/>
        <v>0.60493827160493829</v>
      </c>
      <c r="C22">
        <f t="shared" si="1"/>
        <v>0.50617283950617287</v>
      </c>
      <c r="D22">
        <f t="shared" si="2"/>
        <v>9.8765432098765427E-2</v>
      </c>
    </row>
    <row r="23" spans="1:4" ht="15.75">
      <c r="A23" s="1">
        <v>2007</v>
      </c>
      <c r="B23">
        <f t="shared" si="0"/>
        <v>0.46913580246913578</v>
      </c>
      <c r="C23">
        <f t="shared" si="1"/>
        <v>0.41975308641975306</v>
      </c>
      <c r="D23">
        <f t="shared" si="2"/>
        <v>4.9382716049382713E-2</v>
      </c>
    </row>
    <row r="24" spans="1:4" ht="15.75">
      <c r="A24" s="1">
        <v>2008</v>
      </c>
      <c r="B24">
        <f t="shared" si="0"/>
        <v>0.65853658536585369</v>
      </c>
      <c r="C24">
        <f t="shared" si="1"/>
        <v>0.43209876543209874</v>
      </c>
      <c r="D24">
        <f t="shared" si="2"/>
        <v>0.22643781993375495</v>
      </c>
    </row>
    <row r="25" spans="1:4" ht="15.75">
      <c r="A25" s="1">
        <v>2009</v>
      </c>
      <c r="B25">
        <f t="shared" si="0"/>
        <v>0.53086419753086422</v>
      </c>
      <c r="C25">
        <f t="shared" si="1"/>
        <v>0.44444444444444442</v>
      </c>
      <c r="D25">
        <f t="shared" si="2"/>
        <v>8.6419753086419804E-2</v>
      </c>
    </row>
    <row r="26" spans="1:4" ht="15.75">
      <c r="A26" s="1">
        <v>2010</v>
      </c>
      <c r="B26">
        <f t="shared" si="0"/>
        <v>0.55555555555555558</v>
      </c>
      <c r="C26">
        <f t="shared" si="1"/>
        <v>0.53086419753086422</v>
      </c>
      <c r="D26">
        <f t="shared" si="2"/>
        <v>2.4691358024691357E-2</v>
      </c>
    </row>
    <row r="27" spans="1:4" ht="15.75">
      <c r="A27" s="4" t="s">
        <v>41</v>
      </c>
      <c r="B27" s="5">
        <f>AVERAGE(B16:B26)</f>
        <v>0.573896143001834</v>
      </c>
      <c r="C27" s="5">
        <f>AVERAGE(C16:C26)</f>
        <v>0.48648989898989897</v>
      </c>
      <c r="D27" s="5">
        <f t="shared" si="2"/>
        <v>8.740624401193503E-2</v>
      </c>
    </row>
    <row r="28" spans="1:4">
      <c r="A28" s="5" t="s">
        <v>43</v>
      </c>
      <c r="B28" s="5">
        <f>STDEV(B16:B26)</f>
        <v>4.9583440326555164E-2</v>
      </c>
      <c r="C28" s="5">
        <f t="shared" ref="C28:D28" si="3">STDEV(C16:C26)</f>
        <v>7.6558496197249429E-2</v>
      </c>
      <c r="D28" s="5">
        <f t="shared" si="3"/>
        <v>8.9956082054210421E-2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48</v>
      </c>
      <c r="D2">
        <v>81</v>
      </c>
      <c r="E2">
        <v>42</v>
      </c>
      <c r="G2" s="6" t="s">
        <v>44</v>
      </c>
      <c r="H2" s="7">
        <f>(D27-0)/(D28/(SQRT(11)))</f>
        <v>3.2319172888976824</v>
      </c>
    </row>
    <row r="3" spans="1:8" ht="15.75">
      <c r="A3" s="1">
        <v>2001</v>
      </c>
      <c r="B3">
        <v>80</v>
      </c>
      <c r="C3">
        <v>44</v>
      </c>
      <c r="D3">
        <v>82</v>
      </c>
      <c r="E3">
        <v>47</v>
      </c>
    </row>
    <row r="4" spans="1:8" ht="15.75">
      <c r="A4" s="1">
        <v>2002</v>
      </c>
      <c r="B4">
        <v>81</v>
      </c>
      <c r="C4">
        <v>39</v>
      </c>
      <c r="D4">
        <v>81</v>
      </c>
      <c r="E4">
        <v>35</v>
      </c>
    </row>
    <row r="5" spans="1:8" ht="15.75">
      <c r="A5" s="1">
        <v>2003</v>
      </c>
      <c r="B5">
        <v>81</v>
      </c>
      <c r="C5">
        <v>38</v>
      </c>
      <c r="D5">
        <v>81</v>
      </c>
      <c r="E5">
        <v>30</v>
      </c>
    </row>
    <row r="6" spans="1:8" ht="15.75">
      <c r="A6" s="1">
        <v>2004</v>
      </c>
      <c r="B6">
        <v>81</v>
      </c>
      <c r="C6">
        <v>44</v>
      </c>
      <c r="D6">
        <v>80</v>
      </c>
      <c r="E6">
        <v>36</v>
      </c>
    </row>
    <row r="7" spans="1:8" ht="15.75">
      <c r="A7" s="1">
        <v>2005</v>
      </c>
      <c r="B7">
        <v>81</v>
      </c>
      <c r="C7">
        <v>43</v>
      </c>
      <c r="D7">
        <v>81</v>
      </c>
      <c r="E7">
        <v>50</v>
      </c>
    </row>
    <row r="8" spans="1:8" ht="15.75">
      <c r="A8" s="1">
        <v>2006</v>
      </c>
      <c r="B8">
        <v>81</v>
      </c>
      <c r="C8">
        <v>44</v>
      </c>
      <c r="D8">
        <v>81</v>
      </c>
      <c r="E8">
        <v>34</v>
      </c>
    </row>
    <row r="9" spans="1:8" ht="15.75">
      <c r="A9" s="1">
        <v>2007</v>
      </c>
      <c r="B9">
        <v>77</v>
      </c>
      <c r="C9">
        <v>49</v>
      </c>
      <c r="D9">
        <v>85</v>
      </c>
      <c r="E9">
        <v>47</v>
      </c>
    </row>
    <row r="10" spans="1:8" ht="15.75">
      <c r="A10" s="1">
        <v>2008</v>
      </c>
      <c r="B10">
        <v>82</v>
      </c>
      <c r="C10">
        <v>45</v>
      </c>
      <c r="D10">
        <v>81</v>
      </c>
      <c r="E10">
        <v>36</v>
      </c>
    </row>
    <row r="11" spans="1:8" ht="15.75">
      <c r="A11" s="1">
        <v>2009</v>
      </c>
      <c r="B11">
        <v>81</v>
      </c>
      <c r="C11">
        <v>35</v>
      </c>
      <c r="D11">
        <v>81</v>
      </c>
      <c r="E11">
        <v>30</v>
      </c>
    </row>
    <row r="12" spans="1:8" ht="15.75">
      <c r="A12" s="1">
        <v>2010</v>
      </c>
      <c r="B12">
        <v>81</v>
      </c>
      <c r="C12">
        <v>38</v>
      </c>
      <c r="D12">
        <v>81</v>
      </c>
      <c r="E12">
        <v>31</v>
      </c>
    </row>
    <row r="13" spans="1:8" ht="15.75">
      <c r="A13" s="1" t="s">
        <v>22</v>
      </c>
      <c r="B13">
        <f>SUM(B2:B12)</f>
        <v>887</v>
      </c>
      <c r="C13">
        <f>SUM(C2:C12)</f>
        <v>467</v>
      </c>
      <c r="D13">
        <f>SUM(D2:D12)</f>
        <v>895</v>
      </c>
      <c r="E13">
        <f>SUM(E2:E12)</f>
        <v>418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0.59259259259259256</v>
      </c>
      <c r="C16">
        <f>E2/D2</f>
        <v>0.51851851851851849</v>
      </c>
      <c r="D16">
        <f>B16-C16</f>
        <v>7.407407407407407E-2</v>
      </c>
    </row>
    <row r="17" spans="1:4" ht="15.75">
      <c r="A17" s="1">
        <v>2001</v>
      </c>
      <c r="B17">
        <f t="shared" ref="B17:B26" si="0">C3/B3</f>
        <v>0.55000000000000004</v>
      </c>
      <c r="C17">
        <f t="shared" ref="C17:C26" si="1">E3/D3</f>
        <v>0.57317073170731703</v>
      </c>
      <c r="D17">
        <f t="shared" ref="D17:D27" si="2">B17-C17</f>
        <v>-2.3170731707316983E-2</v>
      </c>
    </row>
    <row r="18" spans="1:4" ht="15.75">
      <c r="A18" s="1">
        <v>2002</v>
      </c>
      <c r="B18">
        <f t="shared" si="0"/>
        <v>0.48148148148148145</v>
      </c>
      <c r="C18">
        <f>E4/D4</f>
        <v>0.43209876543209874</v>
      </c>
      <c r="D18">
        <f t="shared" si="2"/>
        <v>4.9382716049382713E-2</v>
      </c>
    </row>
    <row r="19" spans="1:4" ht="15.75">
      <c r="A19" s="1">
        <v>2003</v>
      </c>
      <c r="B19">
        <f t="shared" si="0"/>
        <v>0.46913580246913578</v>
      </c>
      <c r="C19">
        <f t="shared" si="1"/>
        <v>0.37037037037037035</v>
      </c>
      <c r="D19">
        <f t="shared" si="2"/>
        <v>9.8765432098765427E-2</v>
      </c>
    </row>
    <row r="20" spans="1:4" ht="15.75">
      <c r="A20" s="1">
        <v>2004</v>
      </c>
      <c r="B20">
        <f t="shared" si="0"/>
        <v>0.54320987654320985</v>
      </c>
      <c r="C20">
        <f t="shared" si="1"/>
        <v>0.45</v>
      </c>
      <c r="D20">
        <f t="shared" si="2"/>
        <v>9.3209876543209835E-2</v>
      </c>
    </row>
    <row r="21" spans="1:4" ht="15.75">
      <c r="A21" s="1">
        <v>2005</v>
      </c>
      <c r="B21">
        <f t="shared" si="0"/>
        <v>0.53086419753086422</v>
      </c>
      <c r="C21">
        <f t="shared" si="1"/>
        <v>0.61728395061728392</v>
      </c>
      <c r="D21">
        <f t="shared" si="2"/>
        <v>-8.6419753086419693E-2</v>
      </c>
    </row>
    <row r="22" spans="1:4" ht="15.75">
      <c r="A22" s="1">
        <v>2006</v>
      </c>
      <c r="B22">
        <f t="shared" si="0"/>
        <v>0.54320987654320985</v>
      </c>
      <c r="C22">
        <f t="shared" si="1"/>
        <v>0.41975308641975306</v>
      </c>
      <c r="D22">
        <f t="shared" si="2"/>
        <v>0.12345679012345678</v>
      </c>
    </row>
    <row r="23" spans="1:4" ht="15.75">
      <c r="A23" s="1">
        <v>2007</v>
      </c>
      <c r="B23">
        <f t="shared" si="0"/>
        <v>0.63636363636363635</v>
      </c>
      <c r="C23">
        <f t="shared" si="1"/>
        <v>0.55294117647058827</v>
      </c>
      <c r="D23">
        <f t="shared" si="2"/>
        <v>8.3422459893048084E-2</v>
      </c>
    </row>
    <row r="24" spans="1:4" ht="15.75">
      <c r="A24" s="1">
        <v>2008</v>
      </c>
      <c r="B24">
        <f t="shared" si="0"/>
        <v>0.54878048780487809</v>
      </c>
      <c r="C24">
        <f t="shared" si="1"/>
        <v>0.44444444444444442</v>
      </c>
      <c r="D24">
        <f t="shared" si="2"/>
        <v>0.10433604336043367</v>
      </c>
    </row>
    <row r="25" spans="1:4" ht="15.75">
      <c r="A25" s="1">
        <v>2009</v>
      </c>
      <c r="B25">
        <f t="shared" si="0"/>
        <v>0.43209876543209874</v>
      </c>
      <c r="C25">
        <f t="shared" si="1"/>
        <v>0.37037037037037035</v>
      </c>
      <c r="D25">
        <f t="shared" si="2"/>
        <v>6.1728395061728392E-2</v>
      </c>
    </row>
    <row r="26" spans="1:4" ht="15.75">
      <c r="A26" s="1">
        <v>2010</v>
      </c>
      <c r="B26">
        <f t="shared" si="0"/>
        <v>0.46913580246913578</v>
      </c>
      <c r="C26">
        <f t="shared" si="1"/>
        <v>0.38271604938271603</v>
      </c>
      <c r="D26">
        <f t="shared" si="2"/>
        <v>8.6419753086419748E-2</v>
      </c>
    </row>
    <row r="27" spans="1:4" ht="15.75">
      <c r="A27" s="4" t="s">
        <v>41</v>
      </c>
      <c r="B27" s="5">
        <f>AVERAGE(B16:B26)</f>
        <v>0.52698841083911308</v>
      </c>
      <c r="C27" s="5">
        <f>AVERAGE(C16:C26)</f>
        <v>0.46651522397576917</v>
      </c>
      <c r="D27" s="5">
        <f t="shared" si="2"/>
        <v>6.0473186863343908E-2</v>
      </c>
    </row>
    <row r="28" spans="1:4">
      <c r="A28" s="5" t="s">
        <v>43</v>
      </c>
      <c r="B28" s="5">
        <f>STDEV(B16:B26)</f>
        <v>5.9650099843487722E-2</v>
      </c>
      <c r="C28" s="5">
        <f t="shared" ref="C28:D28" si="3">STDEV(C16:C26)</f>
        <v>8.5977568959691594E-2</v>
      </c>
      <c r="D28" s="5">
        <f t="shared" si="3"/>
        <v>6.2058169431424011E-2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43</v>
      </c>
      <c r="D2">
        <v>81</v>
      </c>
      <c r="E2">
        <v>36</v>
      </c>
      <c r="G2" s="6" t="s">
        <v>44</v>
      </c>
      <c r="H2" s="7">
        <f>(D27-0)/(D28/(SQRT(11)))</f>
        <v>3.7192894341303333</v>
      </c>
    </row>
    <row r="3" spans="1:8" ht="15.75">
      <c r="A3" s="1">
        <v>2001</v>
      </c>
      <c r="B3">
        <v>81</v>
      </c>
      <c r="C3">
        <v>37</v>
      </c>
      <c r="D3">
        <v>82</v>
      </c>
      <c r="E3">
        <v>29</v>
      </c>
    </row>
    <row r="4" spans="1:8" ht="15.75">
      <c r="A4" s="1">
        <v>2002</v>
      </c>
      <c r="B4">
        <v>80</v>
      </c>
      <c r="C4">
        <v>33</v>
      </c>
      <c r="D4">
        <v>81</v>
      </c>
      <c r="E4">
        <v>22</v>
      </c>
    </row>
    <row r="5" spans="1:8" ht="15.75">
      <c r="A5" s="1">
        <v>2003</v>
      </c>
      <c r="B5">
        <v>81</v>
      </c>
      <c r="C5">
        <v>23</v>
      </c>
      <c r="D5">
        <v>81</v>
      </c>
      <c r="E5">
        <v>20</v>
      </c>
    </row>
    <row r="6" spans="1:8" ht="15.75">
      <c r="A6" s="1">
        <v>2004</v>
      </c>
      <c r="B6">
        <v>81</v>
      </c>
      <c r="C6">
        <v>38</v>
      </c>
      <c r="D6">
        <v>80</v>
      </c>
      <c r="E6">
        <v>34</v>
      </c>
    </row>
    <row r="7" spans="1:8" ht="15.75">
      <c r="A7" s="1">
        <v>2005</v>
      </c>
      <c r="B7">
        <v>81</v>
      </c>
      <c r="C7">
        <v>39</v>
      </c>
      <c r="D7">
        <v>81</v>
      </c>
      <c r="E7">
        <v>32</v>
      </c>
    </row>
    <row r="8" spans="1:8" ht="15.75">
      <c r="A8" s="1">
        <v>2006</v>
      </c>
      <c r="B8">
        <v>81</v>
      </c>
      <c r="C8">
        <v>46</v>
      </c>
      <c r="D8">
        <v>81</v>
      </c>
      <c r="E8">
        <v>49</v>
      </c>
    </row>
    <row r="9" spans="1:8" ht="15.75">
      <c r="A9" s="1">
        <v>2007</v>
      </c>
      <c r="B9">
        <v>81</v>
      </c>
      <c r="C9">
        <v>45</v>
      </c>
      <c r="D9">
        <v>85</v>
      </c>
      <c r="E9">
        <v>43</v>
      </c>
    </row>
    <row r="10" spans="1:8" ht="15.75">
      <c r="A10" s="1">
        <v>2008</v>
      </c>
      <c r="B10">
        <v>81</v>
      </c>
      <c r="C10">
        <v>40</v>
      </c>
      <c r="D10">
        <v>81</v>
      </c>
      <c r="E10">
        <v>34</v>
      </c>
    </row>
    <row r="11" spans="1:8" ht="15.75">
      <c r="A11" s="1">
        <v>2009</v>
      </c>
      <c r="B11">
        <v>81</v>
      </c>
      <c r="C11">
        <v>51</v>
      </c>
      <c r="D11">
        <v>82</v>
      </c>
      <c r="E11">
        <v>35</v>
      </c>
    </row>
    <row r="12" spans="1:8" ht="15.75">
      <c r="A12" s="1">
        <v>2010</v>
      </c>
      <c r="B12">
        <v>81</v>
      </c>
      <c r="C12">
        <v>52</v>
      </c>
      <c r="D12">
        <v>81</v>
      </c>
      <c r="E12">
        <v>29</v>
      </c>
    </row>
    <row r="13" spans="1:8" ht="15.75">
      <c r="A13" s="1" t="s">
        <v>22</v>
      </c>
      <c r="B13">
        <f>SUM(B2:B12)</f>
        <v>890</v>
      </c>
      <c r="C13">
        <f>SUM(C2:C12)</f>
        <v>447</v>
      </c>
      <c r="D13">
        <f>SUM(D2:D12)</f>
        <v>896</v>
      </c>
      <c r="E13">
        <f>SUM(E2:E12)</f>
        <v>363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0.53086419753086422</v>
      </c>
      <c r="C16">
        <f>E2/D2</f>
        <v>0.44444444444444442</v>
      </c>
      <c r="D16">
        <f>B16-C16</f>
        <v>8.6419753086419804E-2</v>
      </c>
    </row>
    <row r="17" spans="1:4" ht="15.75">
      <c r="A17" s="1">
        <v>2001</v>
      </c>
      <c r="B17">
        <f t="shared" ref="B17:B26" si="0">C3/B3</f>
        <v>0.4567901234567901</v>
      </c>
      <c r="C17">
        <f t="shared" ref="C17:C26" si="1">E3/D3</f>
        <v>0.35365853658536583</v>
      </c>
      <c r="D17">
        <f t="shared" ref="D17:D27" si="2">B17-C17</f>
        <v>0.10313158687142426</v>
      </c>
    </row>
    <row r="18" spans="1:4" ht="15.75">
      <c r="A18" s="1">
        <v>2002</v>
      </c>
      <c r="B18">
        <f t="shared" si="0"/>
        <v>0.41249999999999998</v>
      </c>
      <c r="C18">
        <f>E4/D4</f>
        <v>0.27160493827160492</v>
      </c>
      <c r="D18">
        <f t="shared" si="2"/>
        <v>0.14089506172839505</v>
      </c>
    </row>
    <row r="19" spans="1:4" ht="15.75">
      <c r="A19" s="1">
        <v>2003</v>
      </c>
      <c r="B19">
        <f t="shared" si="0"/>
        <v>0.2839506172839506</v>
      </c>
      <c r="C19">
        <f t="shared" si="1"/>
        <v>0.24691358024691357</v>
      </c>
      <c r="D19">
        <f t="shared" si="2"/>
        <v>3.7037037037037035E-2</v>
      </c>
    </row>
    <row r="20" spans="1:4" ht="15.75">
      <c r="A20" s="1">
        <v>2004</v>
      </c>
      <c r="B20">
        <f t="shared" si="0"/>
        <v>0.46913580246913578</v>
      </c>
      <c r="C20">
        <f t="shared" si="1"/>
        <v>0.42499999999999999</v>
      </c>
      <c r="D20">
        <f t="shared" si="2"/>
        <v>4.4135802469135788E-2</v>
      </c>
    </row>
    <row r="21" spans="1:4" ht="15.75">
      <c r="A21" s="1">
        <v>2005</v>
      </c>
      <c r="B21">
        <f t="shared" si="0"/>
        <v>0.48148148148148145</v>
      </c>
      <c r="C21">
        <f t="shared" si="1"/>
        <v>0.39506172839506171</v>
      </c>
      <c r="D21">
        <f t="shared" si="2"/>
        <v>8.6419753086419748E-2</v>
      </c>
    </row>
    <row r="22" spans="1:4" ht="15.75">
      <c r="A22" s="1">
        <v>2006</v>
      </c>
      <c r="B22">
        <f t="shared" si="0"/>
        <v>0.5679012345679012</v>
      </c>
      <c r="C22">
        <f t="shared" si="1"/>
        <v>0.60493827160493829</v>
      </c>
      <c r="D22">
        <f t="shared" si="2"/>
        <v>-3.703703703703709E-2</v>
      </c>
    </row>
    <row r="23" spans="1:4" ht="15.75">
      <c r="A23" s="1">
        <v>2007</v>
      </c>
      <c r="B23">
        <f t="shared" si="0"/>
        <v>0.55555555555555558</v>
      </c>
      <c r="C23">
        <f t="shared" si="1"/>
        <v>0.50588235294117645</v>
      </c>
      <c r="D23">
        <f t="shared" si="2"/>
        <v>4.9673202614379131E-2</v>
      </c>
    </row>
    <row r="24" spans="1:4" ht="15.75">
      <c r="A24" s="1">
        <v>2008</v>
      </c>
      <c r="B24">
        <f t="shared" si="0"/>
        <v>0.49382716049382713</v>
      </c>
      <c r="C24">
        <f t="shared" si="1"/>
        <v>0.41975308641975306</v>
      </c>
      <c r="D24">
        <f t="shared" si="2"/>
        <v>7.407407407407407E-2</v>
      </c>
    </row>
    <row r="25" spans="1:4" ht="15.75">
      <c r="A25" s="1">
        <v>2009</v>
      </c>
      <c r="B25">
        <f t="shared" si="0"/>
        <v>0.62962962962962965</v>
      </c>
      <c r="C25">
        <f t="shared" si="1"/>
        <v>0.42682926829268292</v>
      </c>
      <c r="D25">
        <f t="shared" si="2"/>
        <v>0.20280036133694673</v>
      </c>
    </row>
    <row r="26" spans="1:4" ht="15.75">
      <c r="A26" s="1">
        <v>2010</v>
      </c>
      <c r="B26">
        <f t="shared" si="0"/>
        <v>0.64197530864197527</v>
      </c>
      <c r="C26">
        <f t="shared" si="1"/>
        <v>0.35802469135802467</v>
      </c>
      <c r="D26">
        <f t="shared" si="2"/>
        <v>0.2839506172839506</v>
      </c>
    </row>
    <row r="27" spans="1:4" ht="15.75">
      <c r="A27" s="4" t="s">
        <v>41</v>
      </c>
      <c r="B27" s="5">
        <f>AVERAGE(B16:B26)</f>
        <v>0.50214646464646462</v>
      </c>
      <c r="C27" s="5">
        <f>AVERAGE(C16:C26)</f>
        <v>0.40473735441454239</v>
      </c>
      <c r="D27" s="5">
        <f t="shared" si="2"/>
        <v>9.7409110231922225E-2</v>
      </c>
    </row>
    <row r="28" spans="1:4">
      <c r="A28" s="5" t="s">
        <v>43</v>
      </c>
      <c r="B28" s="5">
        <f>STDEV(B16:B26)</f>
        <v>0.10153524619193584</v>
      </c>
      <c r="C28" s="5">
        <f t="shared" ref="C28:D28" si="3">STDEV(C16:C26)</f>
        <v>0.10026404680748836</v>
      </c>
      <c r="D28" s="5">
        <f t="shared" si="3"/>
        <v>8.6863223613893634E-2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2" sqref="G2:H2"/>
    </sheetView>
  </sheetViews>
  <sheetFormatPr defaultRowHeight="15"/>
  <cols>
    <col min="1" max="1" width="18.140625" bestFit="1" customWidth="1"/>
    <col min="2" max="2" width="21" bestFit="1" customWidth="1"/>
    <col min="3" max="3" width="20.5703125" bestFit="1" customWidth="1"/>
    <col min="4" max="4" width="23.140625" bestFit="1" customWidth="1"/>
    <col min="5" max="5" width="10.7109375" bestFit="1" customWidth="1"/>
  </cols>
  <sheetData>
    <row r="1" spans="1:8" ht="15.75">
      <c r="A1" s="1" t="s">
        <v>21</v>
      </c>
      <c r="B1" t="s">
        <v>19</v>
      </c>
      <c r="C1" t="s">
        <v>2</v>
      </c>
      <c r="D1" t="s">
        <v>20</v>
      </c>
      <c r="E1" t="s">
        <v>3</v>
      </c>
    </row>
    <row r="2" spans="1:8" ht="15.75">
      <c r="A2" s="1">
        <v>2000</v>
      </c>
      <c r="B2">
        <v>81</v>
      </c>
      <c r="C2">
        <v>42</v>
      </c>
      <c r="D2">
        <v>81</v>
      </c>
      <c r="E2">
        <v>35</v>
      </c>
      <c r="G2" s="6" t="s">
        <v>44</v>
      </c>
      <c r="H2" s="7">
        <f>(D27-0)/(D28/(SQRT(11)))</f>
        <v>3.848356085923152</v>
      </c>
    </row>
    <row r="3" spans="1:8" ht="15.75">
      <c r="A3" s="1">
        <v>2001</v>
      </c>
      <c r="B3">
        <v>81</v>
      </c>
      <c r="C3">
        <v>35</v>
      </c>
      <c r="D3">
        <v>81</v>
      </c>
      <c r="E3">
        <v>30</v>
      </c>
    </row>
    <row r="4" spans="1:8" ht="15.75">
      <c r="A4" s="1">
        <v>2002</v>
      </c>
      <c r="B4">
        <v>81</v>
      </c>
      <c r="C4">
        <v>37</v>
      </c>
      <c r="D4">
        <v>81</v>
      </c>
      <c r="E4">
        <v>25</v>
      </c>
    </row>
    <row r="5" spans="1:8" ht="15.75">
      <c r="A5" s="1">
        <v>2003</v>
      </c>
      <c r="B5">
        <v>80</v>
      </c>
      <c r="C5">
        <v>40</v>
      </c>
      <c r="D5">
        <v>82</v>
      </c>
      <c r="E5">
        <v>43</v>
      </c>
    </row>
    <row r="6" spans="1:8" ht="15.75">
      <c r="A6" s="1">
        <v>2004</v>
      </c>
      <c r="B6">
        <v>80</v>
      </c>
      <c r="C6">
        <v>33</v>
      </c>
      <c r="D6">
        <v>82</v>
      </c>
      <c r="E6">
        <v>25</v>
      </c>
    </row>
    <row r="7" spans="1:8" ht="15.75">
      <c r="A7" s="1">
        <v>2005</v>
      </c>
      <c r="B7">
        <v>81</v>
      </c>
      <c r="C7">
        <v>34</v>
      </c>
      <c r="D7">
        <v>81</v>
      </c>
      <c r="E7">
        <v>22</v>
      </c>
    </row>
    <row r="8" spans="1:8" ht="15.75">
      <c r="A8" s="1">
        <v>2006</v>
      </c>
      <c r="B8">
        <v>81</v>
      </c>
      <c r="C8">
        <v>34</v>
      </c>
      <c r="D8">
        <v>81</v>
      </c>
      <c r="E8">
        <v>28</v>
      </c>
    </row>
    <row r="9" spans="1:8" ht="15.75">
      <c r="A9" s="1">
        <v>2007</v>
      </c>
      <c r="B9">
        <v>81</v>
      </c>
      <c r="C9">
        <v>35</v>
      </c>
      <c r="D9">
        <v>81</v>
      </c>
      <c r="E9">
        <v>34</v>
      </c>
    </row>
    <row r="10" spans="1:8" ht="15.75">
      <c r="A10" s="1">
        <v>2008</v>
      </c>
      <c r="B10">
        <v>81</v>
      </c>
      <c r="C10">
        <v>38</v>
      </c>
      <c r="D10">
        <v>81</v>
      </c>
      <c r="E10">
        <v>37</v>
      </c>
    </row>
    <row r="11" spans="1:8" ht="15.75">
      <c r="A11" s="1">
        <v>2009</v>
      </c>
      <c r="B11">
        <v>81</v>
      </c>
      <c r="C11">
        <v>33</v>
      </c>
      <c r="D11">
        <v>81</v>
      </c>
      <c r="E11">
        <v>32</v>
      </c>
    </row>
    <row r="12" spans="1:8" ht="15.75">
      <c r="A12" s="1">
        <v>2010</v>
      </c>
      <c r="B12">
        <v>81</v>
      </c>
      <c r="C12">
        <v>38</v>
      </c>
      <c r="D12">
        <v>81</v>
      </c>
      <c r="E12">
        <v>29</v>
      </c>
    </row>
    <row r="13" spans="1:8" ht="15.75">
      <c r="A13" s="1" t="s">
        <v>22</v>
      </c>
      <c r="B13">
        <f>SUM(B2:B12)</f>
        <v>889</v>
      </c>
      <c r="C13">
        <f>SUM(C2:C12)</f>
        <v>399</v>
      </c>
      <c r="D13">
        <f>SUM(D2:D12)</f>
        <v>893</v>
      </c>
      <c r="E13">
        <f>SUM(E2:E12)</f>
        <v>340</v>
      </c>
    </row>
    <row r="15" spans="1:8" ht="15.75">
      <c r="A15" s="1" t="s">
        <v>21</v>
      </c>
      <c r="B15" t="s">
        <v>39</v>
      </c>
      <c r="C15" t="s">
        <v>40</v>
      </c>
      <c r="D15" t="s">
        <v>42</v>
      </c>
    </row>
    <row r="16" spans="1:8" ht="15.75">
      <c r="A16" s="1">
        <v>2000</v>
      </c>
      <c r="B16">
        <f>C2/B2</f>
        <v>0.51851851851851849</v>
      </c>
      <c r="C16">
        <f>E2/D2</f>
        <v>0.43209876543209874</v>
      </c>
      <c r="D16">
        <f>B16-C16</f>
        <v>8.6419753086419748E-2</v>
      </c>
    </row>
    <row r="17" spans="1:4" ht="15.75">
      <c r="A17" s="1">
        <v>2001</v>
      </c>
      <c r="B17">
        <f t="shared" ref="B17:B26" si="0">C3/B3</f>
        <v>0.43209876543209874</v>
      </c>
      <c r="C17">
        <f t="shared" ref="C17:C26" si="1">E3/D3</f>
        <v>0.37037037037037035</v>
      </c>
      <c r="D17">
        <f t="shared" ref="D17:D27" si="2">B17-C17</f>
        <v>6.1728395061728392E-2</v>
      </c>
    </row>
    <row r="18" spans="1:4" ht="15.75">
      <c r="A18" s="1">
        <v>2002</v>
      </c>
      <c r="B18">
        <f t="shared" si="0"/>
        <v>0.4567901234567901</v>
      </c>
      <c r="C18">
        <f>E4/D4</f>
        <v>0.30864197530864196</v>
      </c>
      <c r="D18">
        <f t="shared" si="2"/>
        <v>0.14814814814814814</v>
      </c>
    </row>
    <row r="19" spans="1:4" ht="15.75">
      <c r="A19" s="1">
        <v>2003</v>
      </c>
      <c r="B19">
        <f t="shared" si="0"/>
        <v>0.5</v>
      </c>
      <c r="C19">
        <f t="shared" si="1"/>
        <v>0.52439024390243905</v>
      </c>
      <c r="D19">
        <f t="shared" si="2"/>
        <v>-2.4390243902439046E-2</v>
      </c>
    </row>
    <row r="20" spans="1:4" ht="15.75">
      <c r="A20" s="1">
        <v>2004</v>
      </c>
      <c r="B20">
        <f t="shared" si="0"/>
        <v>0.41249999999999998</v>
      </c>
      <c r="C20">
        <f t="shared" si="1"/>
        <v>0.3048780487804878</v>
      </c>
      <c r="D20">
        <f t="shared" si="2"/>
        <v>0.10762195121951218</v>
      </c>
    </row>
    <row r="21" spans="1:4" ht="15.75">
      <c r="A21" s="1">
        <v>2005</v>
      </c>
      <c r="B21">
        <f t="shared" si="0"/>
        <v>0.41975308641975306</v>
      </c>
      <c r="C21">
        <f t="shared" si="1"/>
        <v>0.27160493827160492</v>
      </c>
      <c r="D21">
        <f t="shared" si="2"/>
        <v>0.14814814814814814</v>
      </c>
    </row>
    <row r="22" spans="1:4" ht="15.75">
      <c r="A22" s="1">
        <v>2006</v>
      </c>
      <c r="B22">
        <f t="shared" si="0"/>
        <v>0.41975308641975306</v>
      </c>
      <c r="C22">
        <f t="shared" si="1"/>
        <v>0.34567901234567899</v>
      </c>
      <c r="D22">
        <f t="shared" si="2"/>
        <v>7.407407407407407E-2</v>
      </c>
    </row>
    <row r="23" spans="1:4" ht="15.75">
      <c r="A23" s="1">
        <v>2007</v>
      </c>
      <c r="B23">
        <f t="shared" si="0"/>
        <v>0.43209876543209874</v>
      </c>
      <c r="C23">
        <f t="shared" si="1"/>
        <v>0.41975308641975306</v>
      </c>
      <c r="D23">
        <f t="shared" si="2"/>
        <v>1.2345679012345678E-2</v>
      </c>
    </row>
    <row r="24" spans="1:4" ht="15.75">
      <c r="A24" s="1">
        <v>2008</v>
      </c>
      <c r="B24">
        <f t="shared" si="0"/>
        <v>0.46913580246913578</v>
      </c>
      <c r="C24">
        <f t="shared" si="1"/>
        <v>0.4567901234567901</v>
      </c>
      <c r="D24">
        <f t="shared" si="2"/>
        <v>1.2345679012345678E-2</v>
      </c>
    </row>
    <row r="25" spans="1:4" ht="15.75">
      <c r="A25" s="1">
        <v>2009</v>
      </c>
      <c r="B25">
        <f t="shared" si="0"/>
        <v>0.40740740740740738</v>
      </c>
      <c r="C25">
        <f t="shared" si="1"/>
        <v>0.39506172839506171</v>
      </c>
      <c r="D25">
        <f t="shared" si="2"/>
        <v>1.2345679012345678E-2</v>
      </c>
    </row>
    <row r="26" spans="1:4" ht="15.75">
      <c r="A26" s="1">
        <v>2010</v>
      </c>
      <c r="B26">
        <f t="shared" si="0"/>
        <v>0.46913580246913578</v>
      </c>
      <c r="C26">
        <f t="shared" si="1"/>
        <v>0.35802469135802467</v>
      </c>
      <c r="D26">
        <f t="shared" si="2"/>
        <v>0.1111111111111111</v>
      </c>
    </row>
    <row r="27" spans="1:4" ht="15.75">
      <c r="A27" s="4" t="s">
        <v>41</v>
      </c>
      <c r="B27" s="5">
        <f>AVERAGE(B16:B26)</f>
        <v>0.44883557800224472</v>
      </c>
      <c r="C27" s="5">
        <f>AVERAGE(C16:C26)</f>
        <v>0.38066299854917746</v>
      </c>
      <c r="D27" s="5">
        <f t="shared" si="2"/>
        <v>6.8172579453067261E-2</v>
      </c>
    </row>
    <row r="28" spans="1:4">
      <c r="A28" s="5" t="s">
        <v>43</v>
      </c>
      <c r="B28" s="5">
        <f>STDEV(B16:B26)</f>
        <v>3.6945060926271318E-2</v>
      </c>
      <c r="C28" s="5">
        <f t="shared" ref="C28:D28" si="3">STDEV(C16:C26)</f>
        <v>7.4498465795498903E-2</v>
      </c>
      <c r="D28" s="5">
        <f t="shared" si="3"/>
        <v>5.8753104439470807E-2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</vt:lpstr>
      <vt:lpstr>Baltimore</vt:lpstr>
      <vt:lpstr>Boston</vt:lpstr>
      <vt:lpstr>Tampa Bay</vt:lpstr>
      <vt:lpstr>Toronto</vt:lpstr>
      <vt:lpstr>CHI White Sox</vt:lpstr>
      <vt:lpstr>Cleveland</vt:lpstr>
      <vt:lpstr>Detroit</vt:lpstr>
      <vt:lpstr>Kansas City</vt:lpstr>
      <vt:lpstr>LA Angels</vt:lpstr>
      <vt:lpstr>Oakland</vt:lpstr>
      <vt:lpstr>Seattle</vt:lpstr>
      <vt:lpstr>Texas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Maxwell M. Mcdonnell</cp:lastModifiedBy>
  <dcterms:created xsi:type="dcterms:W3CDTF">2011-03-16T18:43:35Z</dcterms:created>
  <dcterms:modified xsi:type="dcterms:W3CDTF">2011-03-22T05:13:15Z</dcterms:modified>
</cp:coreProperties>
</file>